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omments1.xml" ContentType="application/vnd.openxmlformats-officedocument.spreadsheetml.comment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24226"/>
  <mc:AlternateContent xmlns:mc="http://schemas.openxmlformats.org/markup-compatibility/2006">
    <mc:Choice Requires="x15">
      <x15ac:absPath xmlns:x15ac="http://schemas.microsoft.com/office/spreadsheetml/2010/11/ac" url="\\wtcs-consus\Shared\Projects\Administrative Service Officers\Financial Management\Cost Allocation Summary\"/>
    </mc:Choice>
  </mc:AlternateContent>
  <xr:revisionPtr revIDLastSave="0" documentId="13_ncr:1_{43D989E0-6126-4FEF-A524-7175E6110B83}" xr6:coauthVersionLast="47" xr6:coauthVersionMax="47" xr10:uidLastSave="{00000000-0000-0000-0000-000000000000}"/>
  <bookViews>
    <workbookView xWindow="28680" yWindow="-120" windowWidth="29040" windowHeight="15720" tabRatio="815" activeTab="10" xr2:uid="{7080FD72-2A2F-406A-B3D3-865C9622AC98}"/>
  </bookViews>
  <sheets>
    <sheet name="Introduction" sheetId="1" r:id="rId1"/>
    <sheet name="VE-CA-1" sheetId="2" r:id="rId2"/>
    <sheet name="VE-CA-2" sheetId="3" r:id="rId3"/>
    <sheet name="VE-CA-3" sheetId="4" r:id="rId4"/>
    <sheet name="VE-CA-4" sheetId="5" r:id="rId5"/>
    <sheet name="VE-CA-5" sheetId="6" r:id="rId6"/>
    <sheet name="VE-CA-6" sheetId="7" r:id="rId7"/>
    <sheet name="VE-CA-7" sheetId="8" r:id="rId8"/>
    <sheet name="VE-CA-9" sheetId="9" r:id="rId9"/>
    <sheet name="VE-CA-9S" sheetId="10" r:id="rId10"/>
    <sheet name="IA by Cluster" sheetId="14" r:id="rId11"/>
  </sheets>
  <definedNames>
    <definedName name="_xlnm._FilterDatabase" localSheetId="10" hidden="1">'IA by Cluster'!$A$1:$D$271</definedName>
    <definedName name="_xlnm.Print_Area" localSheetId="1">'VE-CA-1'!$A$1:$K$17</definedName>
    <definedName name="_xlnm.Print_Area" localSheetId="3">'VE-CA-3'!$A$1:$T$15</definedName>
    <definedName name="_xlnm.Print_Area" localSheetId="8">'VE-CA-9'!$A$1:$J$25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0" i="10" l="1"/>
  <c r="C10" i="10"/>
  <c r="C12" i="10" s="1"/>
  <c r="B5" i="4"/>
  <c r="B4" i="4"/>
  <c r="B2" i="3"/>
  <c r="B5" i="9"/>
  <c r="B3" i="9"/>
  <c r="B2" i="9"/>
  <c r="B3" i="7"/>
  <c r="B2" i="7"/>
  <c r="B4" i="7"/>
  <c r="B3" i="6"/>
  <c r="B2" i="6"/>
  <c r="B4" i="6"/>
  <c r="B3" i="5"/>
  <c r="B2" i="5"/>
  <c r="B4" i="5"/>
  <c r="B4" i="9"/>
  <c r="B3" i="8"/>
  <c r="B2" i="8"/>
  <c r="B4" i="8"/>
  <c r="B2" i="4"/>
  <c r="E15" i="2"/>
  <c r="K13" i="2"/>
  <c r="K15" i="2"/>
  <c r="K16" i="2"/>
  <c r="K8" i="2"/>
  <c r="K9" i="2"/>
  <c r="K10" i="2"/>
  <c r="K11" i="2"/>
  <c r="K7" i="2"/>
  <c r="B33" i="7"/>
  <c r="C31" i="7"/>
  <c r="D31" i="7"/>
  <c r="E31" i="7"/>
  <c r="F31" i="7"/>
  <c r="G31" i="7"/>
  <c r="H31" i="7"/>
  <c r="I31" i="7"/>
  <c r="J31" i="7"/>
  <c r="K31" i="7"/>
  <c r="L31" i="7"/>
  <c r="M31" i="7"/>
  <c r="N31" i="7"/>
  <c r="O31" i="7"/>
  <c r="P31" i="7"/>
  <c r="Q31" i="7"/>
  <c r="C29" i="7"/>
  <c r="D29" i="7"/>
  <c r="E29" i="7"/>
  <c r="F29" i="7"/>
  <c r="G29" i="7"/>
  <c r="H29" i="7"/>
  <c r="I29" i="7"/>
  <c r="J29" i="7"/>
  <c r="K29" i="7"/>
  <c r="L29" i="7"/>
  <c r="M29" i="7"/>
  <c r="N29" i="7"/>
  <c r="O29" i="7"/>
  <c r="P29" i="7"/>
  <c r="Q29" i="7"/>
  <c r="C27" i="7"/>
  <c r="D27" i="7"/>
  <c r="E27" i="7"/>
  <c r="F27" i="7"/>
  <c r="G27" i="7"/>
  <c r="H27" i="7"/>
  <c r="I27" i="7"/>
  <c r="J27" i="7"/>
  <c r="K27" i="7"/>
  <c r="L27" i="7"/>
  <c r="M27" i="7"/>
  <c r="N27" i="7"/>
  <c r="O27" i="7"/>
  <c r="P27" i="7"/>
  <c r="Q27" i="7"/>
  <c r="C25" i="7"/>
  <c r="D25" i="7"/>
  <c r="E25" i="7"/>
  <c r="F25" i="7"/>
  <c r="G25" i="7"/>
  <c r="H25" i="7"/>
  <c r="I25" i="7"/>
  <c r="J25" i="7"/>
  <c r="K25" i="7"/>
  <c r="L25" i="7"/>
  <c r="M25" i="7"/>
  <c r="N25" i="7"/>
  <c r="O25" i="7"/>
  <c r="P25" i="7"/>
  <c r="Q25" i="7"/>
  <c r="C23" i="7"/>
  <c r="D23" i="7"/>
  <c r="E23" i="7"/>
  <c r="F23" i="7"/>
  <c r="G23" i="7"/>
  <c r="H23" i="7"/>
  <c r="I23" i="7"/>
  <c r="J23" i="7"/>
  <c r="K23" i="7"/>
  <c r="L23" i="7"/>
  <c r="M23" i="7"/>
  <c r="N23" i="7"/>
  <c r="O23" i="7"/>
  <c r="P23" i="7"/>
  <c r="Q23" i="7"/>
  <c r="D21" i="7"/>
  <c r="E21" i="7"/>
  <c r="F21" i="7"/>
  <c r="G21" i="7"/>
  <c r="H21" i="7"/>
  <c r="I21" i="7"/>
  <c r="J21" i="7"/>
  <c r="K21" i="7"/>
  <c r="L21" i="7"/>
  <c r="M21" i="7"/>
  <c r="N21" i="7"/>
  <c r="O21" i="7"/>
  <c r="P21" i="7"/>
  <c r="Q21" i="7"/>
  <c r="C21" i="7"/>
  <c r="B31" i="7"/>
  <c r="B29" i="7"/>
  <c r="B27" i="7"/>
  <c r="B25" i="7"/>
  <c r="B23" i="7"/>
  <c r="B21" i="7"/>
  <c r="C17" i="7"/>
  <c r="D17" i="7"/>
  <c r="E17" i="7"/>
  <c r="F17" i="7"/>
  <c r="G17" i="7"/>
  <c r="H17" i="7"/>
  <c r="I17" i="7"/>
  <c r="J17" i="7"/>
  <c r="K17" i="7"/>
  <c r="L17" i="7"/>
  <c r="M17" i="7"/>
  <c r="N17" i="7"/>
  <c r="O17" i="7"/>
  <c r="P17" i="7"/>
  <c r="Q17" i="7"/>
  <c r="B17" i="7"/>
  <c r="C15" i="7"/>
  <c r="D15" i="7"/>
  <c r="E15" i="7"/>
  <c r="F15" i="7"/>
  <c r="G15" i="7"/>
  <c r="H15" i="7"/>
  <c r="I15" i="7"/>
  <c r="J15" i="7"/>
  <c r="K15" i="7"/>
  <c r="L15" i="7"/>
  <c r="M15" i="7"/>
  <c r="N15" i="7"/>
  <c r="O15" i="7"/>
  <c r="P15" i="7"/>
  <c r="Q15" i="7"/>
  <c r="B15" i="7"/>
  <c r="C13" i="7"/>
  <c r="D13" i="7"/>
  <c r="E13" i="7"/>
  <c r="F13" i="7"/>
  <c r="G13" i="7"/>
  <c r="H13" i="7"/>
  <c r="I13" i="7"/>
  <c r="J13" i="7"/>
  <c r="K13" i="7"/>
  <c r="L13" i="7"/>
  <c r="M13" i="7"/>
  <c r="N13" i="7"/>
  <c r="O13" i="7"/>
  <c r="P13" i="7"/>
  <c r="Q13" i="7"/>
  <c r="B13" i="7"/>
  <c r="C11" i="7"/>
  <c r="D11" i="7"/>
  <c r="E11" i="7"/>
  <c r="F11" i="7"/>
  <c r="G11" i="7"/>
  <c r="H11" i="7"/>
  <c r="I11" i="7"/>
  <c r="J11" i="7"/>
  <c r="K11" i="7"/>
  <c r="L11" i="7"/>
  <c r="M11" i="7"/>
  <c r="N11" i="7"/>
  <c r="O11" i="7"/>
  <c r="P11" i="7"/>
  <c r="Q11" i="7"/>
  <c r="B11" i="7"/>
  <c r="C9" i="7"/>
  <c r="D9" i="7"/>
  <c r="E9" i="7"/>
  <c r="F9" i="7"/>
  <c r="G9" i="7"/>
  <c r="H9" i="7"/>
  <c r="I9" i="7"/>
  <c r="J9" i="7"/>
  <c r="K9" i="7"/>
  <c r="L9" i="7"/>
  <c r="M9" i="7"/>
  <c r="N9" i="7"/>
  <c r="O9" i="7"/>
  <c r="P9" i="7"/>
  <c r="Q9" i="7"/>
  <c r="B9" i="7"/>
  <c r="C7" i="7"/>
  <c r="D7" i="7"/>
  <c r="E7" i="7"/>
  <c r="F7" i="7"/>
  <c r="G7" i="7"/>
  <c r="H7" i="7"/>
  <c r="I7" i="7"/>
  <c r="J7" i="7"/>
  <c r="K7" i="7"/>
  <c r="L7" i="7"/>
  <c r="M7" i="7"/>
  <c r="N7" i="7"/>
  <c r="O7" i="7"/>
  <c r="P7" i="7"/>
  <c r="Q7" i="7"/>
  <c r="B7" i="7"/>
  <c r="C19" i="7"/>
  <c r="E19" i="7"/>
  <c r="F19" i="7"/>
  <c r="E13" i="2"/>
  <c r="H8" i="9" s="1"/>
  <c r="J20" i="9"/>
  <c r="J15" i="9"/>
  <c r="J10" i="9"/>
  <c r="B29" i="10"/>
  <c r="T7" i="4"/>
  <c r="Q34" i="7"/>
  <c r="Q35" i="7" s="1"/>
  <c r="P34" i="7"/>
  <c r="P35" i="7" s="1"/>
  <c r="O34" i="7"/>
  <c r="O35" i="7" s="1"/>
  <c r="N34" i="7"/>
  <c r="N35" i="7" s="1"/>
  <c r="M34" i="7"/>
  <c r="M35" i="7" s="1"/>
  <c r="L34" i="7"/>
  <c r="L35" i="7" s="1"/>
  <c r="K34" i="7"/>
  <c r="K35" i="7"/>
  <c r="J34" i="7"/>
  <c r="J35" i="7" s="1"/>
  <c r="I34" i="7"/>
  <c r="I35" i="7"/>
  <c r="H34" i="7"/>
  <c r="H35" i="7" s="1"/>
  <c r="G34" i="7"/>
  <c r="G35" i="7" s="1"/>
  <c r="F34" i="7"/>
  <c r="F35" i="7" s="1"/>
  <c r="E34" i="7"/>
  <c r="E35" i="7" s="1"/>
  <c r="D34" i="7"/>
  <c r="D35" i="7" s="1"/>
  <c r="C34" i="7"/>
  <c r="B34" i="7"/>
  <c r="B35" i="7" s="1"/>
  <c r="J17" i="8"/>
  <c r="H87" i="5"/>
  <c r="G87" i="5"/>
  <c r="F87" i="5"/>
  <c r="E87" i="5"/>
  <c r="D87" i="5"/>
  <c r="C87" i="5"/>
  <c r="R16" i="7"/>
  <c r="R17" i="7" s="1"/>
  <c r="R14" i="7"/>
  <c r="G14" i="6" s="1"/>
  <c r="G24" i="9" s="1"/>
  <c r="R12" i="7"/>
  <c r="R13" i="7" s="1"/>
  <c r="R10" i="7"/>
  <c r="R11" i="7"/>
  <c r="R8" i="7"/>
  <c r="D14" i="6" s="1"/>
  <c r="D24" i="9" s="1"/>
  <c r="R9" i="7"/>
  <c r="R6" i="7"/>
  <c r="R18" i="7" s="1"/>
  <c r="R19" i="7" s="1"/>
  <c r="R7" i="7"/>
  <c r="C14" i="6"/>
  <c r="C24" i="9" s="1"/>
  <c r="R30" i="7"/>
  <c r="R31" i="7" s="1"/>
  <c r="R28" i="7"/>
  <c r="R29" i="7" s="1"/>
  <c r="R26" i="7"/>
  <c r="R27" i="7" s="1"/>
  <c r="R22" i="7"/>
  <c r="R20" i="7"/>
  <c r="R21" i="7" s="1"/>
  <c r="D17" i="9"/>
  <c r="J12" i="9"/>
  <c r="J14" i="8"/>
  <c r="G32" i="7"/>
  <c r="G33" i="7"/>
  <c r="C32" i="7"/>
  <c r="C33" i="7" s="1"/>
  <c r="H195" i="5"/>
  <c r="G195" i="5"/>
  <c r="F195" i="5"/>
  <c r="E195" i="5"/>
  <c r="D195" i="5"/>
  <c r="C195" i="5"/>
  <c r="H183" i="5"/>
  <c r="G183" i="5"/>
  <c r="F183" i="5"/>
  <c r="E183" i="5"/>
  <c r="D183" i="5"/>
  <c r="C183" i="5"/>
  <c r="H171" i="5"/>
  <c r="G171" i="5"/>
  <c r="F171" i="5"/>
  <c r="E171" i="5"/>
  <c r="C171" i="5"/>
  <c r="D171" i="5"/>
  <c r="H159" i="5"/>
  <c r="G159" i="5"/>
  <c r="F159" i="5"/>
  <c r="E159" i="5"/>
  <c r="D159" i="5"/>
  <c r="C159" i="5"/>
  <c r="H147" i="5"/>
  <c r="G147" i="5"/>
  <c r="F147" i="5"/>
  <c r="E147" i="5"/>
  <c r="D147" i="5"/>
  <c r="C147" i="5"/>
  <c r="H135" i="5"/>
  <c r="G135" i="5"/>
  <c r="F135" i="5"/>
  <c r="E135" i="5"/>
  <c r="D135" i="5"/>
  <c r="C135" i="5"/>
  <c r="H123" i="5"/>
  <c r="G123" i="5"/>
  <c r="F123" i="5"/>
  <c r="E123" i="5"/>
  <c r="D123" i="5"/>
  <c r="C123" i="5"/>
  <c r="H99" i="5"/>
  <c r="G99" i="5"/>
  <c r="F99" i="5"/>
  <c r="E99" i="5"/>
  <c r="D99" i="5"/>
  <c r="C99" i="5"/>
  <c r="C75" i="5"/>
  <c r="C63" i="5"/>
  <c r="C51" i="5"/>
  <c r="C39" i="5"/>
  <c r="H15" i="5"/>
  <c r="G15" i="5"/>
  <c r="F15" i="5"/>
  <c r="E15" i="5"/>
  <c r="D15" i="5"/>
  <c r="C15" i="5"/>
  <c r="C27" i="5"/>
  <c r="C18" i="7"/>
  <c r="K18" i="7"/>
  <c r="K19" i="7" s="1"/>
  <c r="L18" i="7"/>
  <c r="L19" i="7"/>
  <c r="M18" i="7"/>
  <c r="M19" i="7"/>
  <c r="N18" i="7"/>
  <c r="N19" i="7"/>
  <c r="O18" i="7"/>
  <c r="O19" i="7"/>
  <c r="P18" i="7"/>
  <c r="P19" i="7" s="1"/>
  <c r="Q18" i="7"/>
  <c r="Q19" i="7" s="1"/>
  <c r="K32" i="7"/>
  <c r="K33" i="7" s="1"/>
  <c r="L32" i="7"/>
  <c r="L33" i="7" s="1"/>
  <c r="M32" i="7"/>
  <c r="M33" i="7"/>
  <c r="N32" i="7"/>
  <c r="N33" i="7"/>
  <c r="O32" i="7"/>
  <c r="O33" i="7"/>
  <c r="P32" i="7"/>
  <c r="P33" i="7" s="1"/>
  <c r="Q32" i="7"/>
  <c r="Q33" i="7" s="1"/>
  <c r="H15" i="9"/>
  <c r="K15" i="9" s="1"/>
  <c r="E13" i="8"/>
  <c r="E15" i="8" s="1"/>
  <c r="E18" i="8" s="1"/>
  <c r="J12" i="2"/>
  <c r="J17" i="2" s="1"/>
  <c r="E8" i="2"/>
  <c r="T10" i="4" s="1"/>
  <c r="J7" i="8"/>
  <c r="E9" i="2"/>
  <c r="T11" i="4" s="1"/>
  <c r="E11" i="2"/>
  <c r="T13" i="4" s="1"/>
  <c r="J32" i="7"/>
  <c r="J33" i="7"/>
  <c r="I32" i="7"/>
  <c r="I33" i="7" s="1"/>
  <c r="H32" i="7"/>
  <c r="H33" i="7" s="1"/>
  <c r="F32" i="7"/>
  <c r="F33" i="7" s="1"/>
  <c r="D32" i="7"/>
  <c r="D33" i="7" s="1"/>
  <c r="J18" i="7"/>
  <c r="J19" i="7" s="1"/>
  <c r="H18" i="7"/>
  <c r="H19" i="7" s="1"/>
  <c r="G18" i="7"/>
  <c r="G19" i="7" s="1"/>
  <c r="F18" i="7"/>
  <c r="E18" i="7"/>
  <c r="D18" i="7"/>
  <c r="D19" i="7" s="1"/>
  <c r="E16" i="2"/>
  <c r="I12" i="2"/>
  <c r="I17" i="2" s="1"/>
  <c r="H12" i="2"/>
  <c r="H17" i="2" s="1"/>
  <c r="G12" i="2"/>
  <c r="H19" i="9" s="1"/>
  <c r="J19" i="9" s="1"/>
  <c r="C9" i="3"/>
  <c r="C10" i="3" s="1"/>
  <c r="G17" i="2"/>
  <c r="F12" i="2"/>
  <c r="F14" i="2" s="1"/>
  <c r="D12" i="2"/>
  <c r="D17" i="2" s="1"/>
  <c r="B18" i="7"/>
  <c r="B19" i="7" s="1"/>
  <c r="F14" i="6"/>
  <c r="F24" i="9" s="1"/>
  <c r="I18" i="7"/>
  <c r="I19" i="7" s="1"/>
  <c r="B32" i="7"/>
  <c r="D39" i="5"/>
  <c r="E39" i="5"/>
  <c r="F39" i="5"/>
  <c r="G39" i="5"/>
  <c r="H39" i="5"/>
  <c r="H111" i="5"/>
  <c r="C111" i="5"/>
  <c r="G27" i="5"/>
  <c r="G51" i="5"/>
  <c r="G63" i="5"/>
  <c r="G75" i="5"/>
  <c r="G111" i="5"/>
  <c r="F111" i="5"/>
  <c r="E111" i="5"/>
  <c r="D111" i="5"/>
  <c r="H75" i="5"/>
  <c r="F75" i="5"/>
  <c r="E75" i="5"/>
  <c r="D75" i="5"/>
  <c r="H63" i="5"/>
  <c r="F63" i="5"/>
  <c r="E63" i="5"/>
  <c r="D63" i="5"/>
  <c r="H51" i="5"/>
  <c r="F51" i="5"/>
  <c r="E51" i="5"/>
  <c r="D51" i="5"/>
  <c r="D27" i="5"/>
  <c r="E27" i="5"/>
  <c r="F27" i="5"/>
  <c r="H27" i="5"/>
  <c r="D13" i="8"/>
  <c r="D15" i="8" s="1"/>
  <c r="D18" i="8" s="1"/>
  <c r="F13" i="8"/>
  <c r="F15" i="8" s="1"/>
  <c r="F18" i="8" s="1"/>
  <c r="G13" i="8"/>
  <c r="G15" i="8" s="1"/>
  <c r="G18" i="8" s="1"/>
  <c r="H13" i="8"/>
  <c r="H15" i="8" s="1"/>
  <c r="H18" i="8" s="1"/>
  <c r="I13" i="8"/>
  <c r="I15" i="8"/>
  <c r="I18" i="8" s="1"/>
  <c r="J6" i="8"/>
  <c r="J9" i="8"/>
  <c r="J10" i="8"/>
  <c r="J11" i="8"/>
  <c r="J12" i="8"/>
  <c r="J16" i="8"/>
  <c r="H10" i="9"/>
  <c r="C17" i="9"/>
  <c r="C21" i="9"/>
  <c r="J22" i="9"/>
  <c r="E17" i="9"/>
  <c r="F17" i="9"/>
  <c r="G17" i="9"/>
  <c r="H16" i="9"/>
  <c r="J16" i="9" s="1"/>
  <c r="I17" i="9"/>
  <c r="D21" i="9"/>
  <c r="E21" i="9"/>
  <c r="F21" i="9"/>
  <c r="G21" i="9"/>
  <c r="I21" i="9"/>
  <c r="J8" i="8"/>
  <c r="E10" i="2"/>
  <c r="T12" i="4" s="1"/>
  <c r="C13" i="8"/>
  <c r="C15" i="8" s="1"/>
  <c r="C18" i="8" s="1"/>
  <c r="E14" i="6"/>
  <c r="E24" i="9" s="1"/>
  <c r="E7" i="2"/>
  <c r="T9" i="4" s="1"/>
  <c r="C12" i="2"/>
  <c r="R24" i="7"/>
  <c r="R25" i="7" s="1"/>
  <c r="E32" i="7"/>
  <c r="E33" i="7" s="1"/>
  <c r="J11" i="9" l="1"/>
  <c r="J13" i="8"/>
  <c r="J15" i="8" s="1"/>
  <c r="J18" i="8" s="1"/>
  <c r="J17" i="9"/>
  <c r="H14" i="6"/>
  <c r="I24" i="9" s="1"/>
  <c r="R32" i="7"/>
  <c r="R33" i="7" s="1"/>
  <c r="R23" i="7"/>
  <c r="R15" i="7"/>
  <c r="H24" i="9"/>
  <c r="F17" i="2"/>
  <c r="I99" i="5"/>
  <c r="I159" i="5"/>
  <c r="I147" i="5"/>
  <c r="I183" i="5"/>
  <c r="I195" i="5"/>
  <c r="I171" i="5"/>
  <c r="I15" i="5"/>
  <c r="I39" i="5"/>
  <c r="I75" i="5"/>
  <c r="I51" i="5"/>
  <c r="I111" i="5"/>
  <c r="I135" i="5"/>
  <c r="I63" i="5"/>
  <c r="I27" i="5"/>
  <c r="I123" i="5"/>
  <c r="I87" i="5"/>
  <c r="R34" i="7"/>
  <c r="R35" i="7" s="1"/>
  <c r="C35" i="7"/>
  <c r="T8" i="4"/>
  <c r="O8" i="4" s="1"/>
  <c r="O9" i="4" s="1"/>
  <c r="I139" i="5" s="1"/>
  <c r="C139" i="5" s="1"/>
  <c r="K12" i="2"/>
  <c r="S13" i="4"/>
  <c r="I192" i="5" s="1"/>
  <c r="C192" i="5" s="1"/>
  <c r="P13" i="4"/>
  <c r="I156" i="5" s="1"/>
  <c r="H156" i="5" s="1"/>
  <c r="G14" i="2"/>
  <c r="H14" i="2"/>
  <c r="J14" i="2"/>
  <c r="C14" i="2"/>
  <c r="C17" i="2"/>
  <c r="K17" i="2" s="1"/>
  <c r="P12" i="4"/>
  <c r="I155" i="5" s="1"/>
  <c r="C155" i="5" s="1"/>
  <c r="D12" i="4"/>
  <c r="I11" i="5" s="1"/>
  <c r="I12" i="4"/>
  <c r="I71" i="5" s="1"/>
  <c r="F71" i="5" s="1"/>
  <c r="H12" i="4"/>
  <c r="I59" i="5" s="1"/>
  <c r="H59" i="5" s="1"/>
  <c r="K12" i="4"/>
  <c r="I95" i="5" s="1"/>
  <c r="F95" i="5" s="1"/>
  <c r="H11" i="4"/>
  <c r="I57" i="5" s="1"/>
  <c r="H57" i="5" s="1"/>
  <c r="D11" i="4"/>
  <c r="I9" i="5" s="1"/>
  <c r="D10" i="4"/>
  <c r="I8" i="5" s="1"/>
  <c r="F10" i="4"/>
  <c r="I32" i="5" s="1"/>
  <c r="D32" i="5" s="1"/>
  <c r="O10" i="4"/>
  <c r="I140" i="5" s="1"/>
  <c r="G140" i="5" s="1"/>
  <c r="I10" i="4"/>
  <c r="I68" i="5" s="1"/>
  <c r="C68" i="5" s="1"/>
  <c r="H10" i="4"/>
  <c r="I56" i="5" s="1"/>
  <c r="H56" i="5" s="1"/>
  <c r="P10" i="4"/>
  <c r="I152" i="5" s="1"/>
  <c r="C152" i="5" s="1"/>
  <c r="L10" i="4"/>
  <c r="I104" i="5" s="1"/>
  <c r="C104" i="5" s="1"/>
  <c r="J10" i="4"/>
  <c r="I80" i="5" s="1"/>
  <c r="H80" i="5" s="1"/>
  <c r="I14" i="2"/>
  <c r="E12" i="2"/>
  <c r="M13" i="4"/>
  <c r="I120" i="5" s="1"/>
  <c r="G120" i="5" s="1"/>
  <c r="D14" i="2"/>
  <c r="J8" i="9"/>
  <c r="F13" i="4"/>
  <c r="I36" i="5" s="1"/>
  <c r="D36" i="5" s="1"/>
  <c r="J13" i="4"/>
  <c r="I84" i="5" s="1"/>
  <c r="G84" i="5" s="1"/>
  <c r="G13" i="4"/>
  <c r="I48" i="5" s="1"/>
  <c r="H48" i="5" s="1"/>
  <c r="H13" i="4"/>
  <c r="I60" i="5" s="1"/>
  <c r="D60" i="5" s="1"/>
  <c r="M10" i="4"/>
  <c r="I116" i="5" s="1"/>
  <c r="C116" i="5" s="1"/>
  <c r="S10" i="4"/>
  <c r="I188" i="5" s="1"/>
  <c r="H188" i="5" s="1"/>
  <c r="L8" i="4"/>
  <c r="L9" i="4" s="1"/>
  <c r="I103" i="5" s="1"/>
  <c r="K8" i="4"/>
  <c r="K9" i="4" s="1"/>
  <c r="I91" i="5" s="1"/>
  <c r="N13" i="4"/>
  <c r="I132" i="5" s="1"/>
  <c r="C132" i="5" s="1"/>
  <c r="J8" i="4"/>
  <c r="J9" i="4" s="1"/>
  <c r="I79" i="5" s="1"/>
  <c r="R13" i="4"/>
  <c r="I180" i="5" s="1"/>
  <c r="D180" i="5" s="1"/>
  <c r="R8" i="4"/>
  <c r="R9" i="4" s="1"/>
  <c r="I175" i="5" s="1"/>
  <c r="R10" i="4"/>
  <c r="I176" i="5" s="1"/>
  <c r="Q8" i="4"/>
  <c r="Q9" i="4" s="1"/>
  <c r="I163" i="5" s="1"/>
  <c r="G10" i="4"/>
  <c r="I44" i="5" s="1"/>
  <c r="Q10" i="4"/>
  <c r="I164" i="5" s="1"/>
  <c r="F164" i="5" s="1"/>
  <c r="N8" i="4"/>
  <c r="N9" i="4" s="1"/>
  <c r="I127" i="5" s="1"/>
  <c r="C127" i="5" s="1"/>
  <c r="I8" i="4"/>
  <c r="I9" i="4" s="1"/>
  <c r="I67" i="5" s="1"/>
  <c r="H67" i="5" s="1"/>
  <c r="K10" i="4"/>
  <c r="I92" i="5" s="1"/>
  <c r="G92" i="5" s="1"/>
  <c r="P8" i="4"/>
  <c r="P9" i="4" s="1"/>
  <c r="I151" i="5" s="1"/>
  <c r="D151" i="5" s="1"/>
  <c r="O12" i="4"/>
  <c r="I143" i="5" s="1"/>
  <c r="C143" i="5" s="1"/>
  <c r="N10" i="4"/>
  <c r="I128" i="5" s="1"/>
  <c r="F128" i="5" s="1"/>
  <c r="G11" i="4"/>
  <c r="I45" i="5" s="1"/>
  <c r="L11" i="4"/>
  <c r="I105" i="5" s="1"/>
  <c r="P11" i="4"/>
  <c r="I153" i="5" s="1"/>
  <c r="F11" i="4"/>
  <c r="I33" i="5" s="1"/>
  <c r="M11" i="4"/>
  <c r="J11" i="4"/>
  <c r="I81" i="5" s="1"/>
  <c r="O11" i="4"/>
  <c r="I141" i="5" s="1"/>
  <c r="K11" i="4"/>
  <c r="I93" i="5" s="1"/>
  <c r="Q11" i="4"/>
  <c r="I165" i="5" s="1"/>
  <c r="S11" i="4"/>
  <c r="I189" i="5" s="1"/>
  <c r="R11" i="4"/>
  <c r="I177" i="5" s="1"/>
  <c r="I11" i="4"/>
  <c r="N11" i="4"/>
  <c r="L13" i="4"/>
  <c r="I108" i="5" s="1"/>
  <c r="K13" i="4"/>
  <c r="I96" i="5" s="1"/>
  <c r="O13" i="4"/>
  <c r="I144" i="5" s="1"/>
  <c r="M12" i="4"/>
  <c r="I119" i="5" s="1"/>
  <c r="L12" i="4"/>
  <c r="I107" i="5" s="1"/>
  <c r="H8" i="4"/>
  <c r="H9" i="4" s="1"/>
  <c r="Q13" i="4"/>
  <c r="I168" i="5" s="1"/>
  <c r="G12" i="4"/>
  <c r="I47" i="5" s="1"/>
  <c r="F12" i="4"/>
  <c r="I35" i="5" s="1"/>
  <c r="R12" i="4"/>
  <c r="I179" i="5" s="1"/>
  <c r="J12" i="4"/>
  <c r="I83" i="5" s="1"/>
  <c r="N12" i="4"/>
  <c r="I131" i="5" s="1"/>
  <c r="S12" i="4"/>
  <c r="I191" i="5" s="1"/>
  <c r="G8" i="4"/>
  <c r="G9" i="4" s="1"/>
  <c r="D13" i="4"/>
  <c r="I13" i="4"/>
  <c r="I72" i="5" s="1"/>
  <c r="Q12" i="4"/>
  <c r="I167" i="5" s="1"/>
  <c r="F8" i="4"/>
  <c r="F9" i="4" s="1"/>
  <c r="J14" i="9"/>
  <c r="J21" i="9"/>
  <c r="H17" i="9"/>
  <c r="K10" i="9"/>
  <c r="H21" i="9"/>
  <c r="J24" i="9" l="1"/>
  <c r="I14" i="6"/>
  <c r="G132" i="5"/>
  <c r="K14" i="2"/>
  <c r="M8" i="4"/>
  <c r="M9" i="4" s="1"/>
  <c r="I115" i="5" s="1"/>
  <c r="G115" i="5" s="1"/>
  <c r="D8" i="4"/>
  <c r="D9" i="4" s="1"/>
  <c r="I7" i="5" s="1"/>
  <c r="H7" i="5" s="1"/>
  <c r="S8" i="4"/>
  <c r="S9" i="4" s="1"/>
  <c r="I187" i="5" s="1"/>
  <c r="G187" i="5" s="1"/>
  <c r="F156" i="5"/>
  <c r="D156" i="5"/>
  <c r="G156" i="5"/>
  <c r="F180" i="5"/>
  <c r="C156" i="5"/>
  <c r="C157" i="5" s="1"/>
  <c r="F140" i="5"/>
  <c r="H68" i="5"/>
  <c r="C92" i="5"/>
  <c r="F56" i="5"/>
  <c r="F132" i="5"/>
  <c r="H84" i="5"/>
  <c r="G95" i="5"/>
  <c r="F36" i="5"/>
  <c r="D192" i="5"/>
  <c r="C36" i="5"/>
  <c r="I61" i="5"/>
  <c r="F68" i="5"/>
  <c r="G192" i="5"/>
  <c r="H192" i="5"/>
  <c r="F192" i="5"/>
  <c r="G36" i="5"/>
  <c r="H36" i="5"/>
  <c r="C140" i="5"/>
  <c r="F84" i="5"/>
  <c r="H127" i="5"/>
  <c r="D48" i="5"/>
  <c r="D68" i="5"/>
  <c r="G152" i="5"/>
  <c r="G104" i="5"/>
  <c r="C84" i="5"/>
  <c r="C32" i="5"/>
  <c r="F155" i="5"/>
  <c r="F48" i="5"/>
  <c r="G48" i="5"/>
  <c r="H152" i="5"/>
  <c r="C48" i="5"/>
  <c r="K18" i="8"/>
  <c r="D10" i="3"/>
  <c r="D80" i="5"/>
  <c r="F115" i="5"/>
  <c r="F32" i="5"/>
  <c r="C56" i="5"/>
  <c r="G116" i="5"/>
  <c r="H32" i="5"/>
  <c r="F152" i="5"/>
  <c r="G32" i="5"/>
  <c r="H140" i="5"/>
  <c r="D115" i="5"/>
  <c r="C115" i="5"/>
  <c r="D56" i="5"/>
  <c r="F80" i="5"/>
  <c r="D92" i="5"/>
  <c r="H155" i="5"/>
  <c r="H157" i="5" s="1"/>
  <c r="F104" i="5"/>
  <c r="G56" i="5"/>
  <c r="G155" i="5"/>
  <c r="D104" i="5"/>
  <c r="D152" i="5"/>
  <c r="D155" i="5"/>
  <c r="H104" i="5"/>
  <c r="G59" i="5"/>
  <c r="G71" i="5"/>
  <c r="D59" i="5"/>
  <c r="D61" i="5" s="1"/>
  <c r="C71" i="5"/>
  <c r="D188" i="5"/>
  <c r="G128" i="5"/>
  <c r="C95" i="5"/>
  <c r="D57" i="5"/>
  <c r="C80" i="5"/>
  <c r="H71" i="5"/>
  <c r="F188" i="5"/>
  <c r="C128" i="5"/>
  <c r="H95" i="5"/>
  <c r="G57" i="5"/>
  <c r="G188" i="5"/>
  <c r="G68" i="5"/>
  <c r="D71" i="5"/>
  <c r="F120" i="5"/>
  <c r="H128" i="5"/>
  <c r="D95" i="5"/>
  <c r="C57" i="5"/>
  <c r="G80" i="5"/>
  <c r="D128" i="5"/>
  <c r="F57" i="5"/>
  <c r="E14" i="2"/>
  <c r="E17" i="2"/>
  <c r="D120" i="5"/>
  <c r="H120" i="5"/>
  <c r="C59" i="5"/>
  <c r="D14" i="4"/>
  <c r="D140" i="5"/>
  <c r="I157" i="5"/>
  <c r="C120" i="5"/>
  <c r="C188" i="5"/>
  <c r="F59" i="5"/>
  <c r="C60" i="5"/>
  <c r="F116" i="5"/>
  <c r="D116" i="5"/>
  <c r="I142" i="5"/>
  <c r="H139" i="5"/>
  <c r="H116" i="5"/>
  <c r="F60" i="5"/>
  <c r="H132" i="5"/>
  <c r="H60" i="5"/>
  <c r="H61" i="5" s="1"/>
  <c r="G60" i="5"/>
  <c r="D84" i="5"/>
  <c r="G127" i="5"/>
  <c r="D132" i="5"/>
  <c r="C180" i="5"/>
  <c r="C151" i="5"/>
  <c r="I154" i="5"/>
  <c r="H92" i="5"/>
  <c r="H180" i="5"/>
  <c r="F92" i="5"/>
  <c r="G180" i="5"/>
  <c r="G139" i="5"/>
  <c r="D139" i="5"/>
  <c r="F139" i="5"/>
  <c r="G151" i="5"/>
  <c r="P14" i="4"/>
  <c r="C44" i="5"/>
  <c r="H44" i="5"/>
  <c r="D44" i="5"/>
  <c r="G44" i="5"/>
  <c r="F44" i="5"/>
  <c r="C176" i="5"/>
  <c r="F176" i="5"/>
  <c r="H176" i="5"/>
  <c r="G176" i="5"/>
  <c r="D176" i="5"/>
  <c r="E10" i="4"/>
  <c r="I20" i="5" s="1"/>
  <c r="H20" i="5" s="1"/>
  <c r="F143" i="5"/>
  <c r="H143" i="5"/>
  <c r="D143" i="5"/>
  <c r="F151" i="5"/>
  <c r="H164" i="5"/>
  <c r="C164" i="5"/>
  <c r="D164" i="5"/>
  <c r="G143" i="5"/>
  <c r="H151" i="5"/>
  <c r="G67" i="5"/>
  <c r="F67" i="5"/>
  <c r="D67" i="5"/>
  <c r="C67" i="5"/>
  <c r="G164" i="5"/>
  <c r="F127" i="5"/>
  <c r="D127" i="5"/>
  <c r="G177" i="5"/>
  <c r="C177" i="5"/>
  <c r="F177" i="5"/>
  <c r="H177" i="5"/>
  <c r="D177" i="5"/>
  <c r="G163" i="5"/>
  <c r="D163" i="5"/>
  <c r="C163" i="5"/>
  <c r="H163" i="5"/>
  <c r="F163" i="5"/>
  <c r="I166" i="5"/>
  <c r="C108" i="5"/>
  <c r="G108" i="5"/>
  <c r="D108" i="5"/>
  <c r="F108" i="5"/>
  <c r="H108" i="5"/>
  <c r="G105" i="5"/>
  <c r="H105" i="5"/>
  <c r="D105" i="5"/>
  <c r="F105" i="5"/>
  <c r="C105" i="5"/>
  <c r="F131" i="5"/>
  <c r="H131" i="5"/>
  <c r="D131" i="5"/>
  <c r="I133" i="5"/>
  <c r="G131" i="5"/>
  <c r="G133" i="5" s="1"/>
  <c r="C131" i="5"/>
  <c r="C133" i="5" s="1"/>
  <c r="E8" i="4"/>
  <c r="U8" i="4" s="1"/>
  <c r="G45" i="5"/>
  <c r="C45" i="5"/>
  <c r="F45" i="5"/>
  <c r="H45" i="5"/>
  <c r="D45" i="5"/>
  <c r="I117" i="5"/>
  <c r="M14" i="4"/>
  <c r="S14" i="4"/>
  <c r="G179" i="5"/>
  <c r="C179" i="5"/>
  <c r="I181" i="5"/>
  <c r="F179" i="5"/>
  <c r="D179" i="5"/>
  <c r="D181" i="5" s="1"/>
  <c r="H179" i="5"/>
  <c r="C96" i="5"/>
  <c r="D96" i="5"/>
  <c r="G96" i="5"/>
  <c r="H96" i="5"/>
  <c r="F96" i="5"/>
  <c r="F97" i="5" s="1"/>
  <c r="D33" i="5"/>
  <c r="F33" i="5"/>
  <c r="H33" i="5"/>
  <c r="C33" i="5"/>
  <c r="G33" i="5"/>
  <c r="G14" i="4"/>
  <c r="I43" i="5"/>
  <c r="D191" i="5"/>
  <c r="G191" i="5"/>
  <c r="F191" i="5"/>
  <c r="H191" i="5"/>
  <c r="I193" i="5"/>
  <c r="C191" i="5"/>
  <c r="C193" i="5" s="1"/>
  <c r="D47" i="5"/>
  <c r="C47" i="5"/>
  <c r="F47" i="5"/>
  <c r="H47" i="5"/>
  <c r="H49" i="5" s="1"/>
  <c r="I49" i="5"/>
  <c r="G47" i="5"/>
  <c r="H72" i="5"/>
  <c r="F72" i="5"/>
  <c r="F73" i="5" s="1"/>
  <c r="I73" i="5"/>
  <c r="C72" i="5"/>
  <c r="D72" i="5"/>
  <c r="G72" i="5"/>
  <c r="I12" i="5"/>
  <c r="I13" i="5" s="1"/>
  <c r="E13" i="4"/>
  <c r="I24" i="5" s="1"/>
  <c r="G83" i="5"/>
  <c r="G85" i="5" s="1"/>
  <c r="C83" i="5"/>
  <c r="F83" i="5"/>
  <c r="I85" i="5"/>
  <c r="D83" i="5"/>
  <c r="H83" i="5"/>
  <c r="C168" i="5"/>
  <c r="G168" i="5"/>
  <c r="D168" i="5"/>
  <c r="H168" i="5"/>
  <c r="F168" i="5"/>
  <c r="G165" i="5"/>
  <c r="F165" i="5"/>
  <c r="D165" i="5"/>
  <c r="H165" i="5"/>
  <c r="C165" i="5"/>
  <c r="I55" i="5"/>
  <c r="H14" i="4"/>
  <c r="E11" i="4"/>
  <c r="E12" i="4"/>
  <c r="D91" i="5"/>
  <c r="C91" i="5"/>
  <c r="H91" i="5"/>
  <c r="I94" i="5"/>
  <c r="F91" i="5"/>
  <c r="G91" i="5"/>
  <c r="F8" i="5"/>
  <c r="C8" i="5"/>
  <c r="G8" i="5"/>
  <c r="D8" i="5"/>
  <c r="H8" i="5"/>
  <c r="D175" i="5"/>
  <c r="H175" i="5"/>
  <c r="C175" i="5"/>
  <c r="F175" i="5"/>
  <c r="G175" i="5"/>
  <c r="I178" i="5"/>
  <c r="O14" i="4"/>
  <c r="H107" i="5"/>
  <c r="D107" i="5"/>
  <c r="G107" i="5"/>
  <c r="F107" i="5"/>
  <c r="I109" i="5"/>
  <c r="C107" i="5"/>
  <c r="G93" i="5"/>
  <c r="C93" i="5"/>
  <c r="F93" i="5"/>
  <c r="D93" i="5"/>
  <c r="J14" i="4"/>
  <c r="G11" i="5"/>
  <c r="C11" i="5"/>
  <c r="F11" i="5"/>
  <c r="D11" i="5"/>
  <c r="H11" i="5"/>
  <c r="K14" i="4"/>
  <c r="I97" i="5"/>
  <c r="R14" i="4"/>
  <c r="C189" i="5"/>
  <c r="G189" i="5"/>
  <c r="F189" i="5"/>
  <c r="D189" i="5"/>
  <c r="H189" i="5"/>
  <c r="C153" i="5"/>
  <c r="F153" i="5"/>
  <c r="H153" i="5"/>
  <c r="G153" i="5"/>
  <c r="D153" i="5"/>
  <c r="I129" i="5"/>
  <c r="N14" i="4"/>
  <c r="F35" i="5"/>
  <c r="D35" i="5"/>
  <c r="D37" i="5" s="1"/>
  <c r="I37" i="5"/>
  <c r="C35" i="5"/>
  <c r="G35" i="5"/>
  <c r="H35" i="5"/>
  <c r="F9" i="5"/>
  <c r="G9" i="5"/>
  <c r="C9" i="5"/>
  <c r="H9" i="5"/>
  <c r="D9" i="5"/>
  <c r="I31" i="5"/>
  <c r="F14" i="4"/>
  <c r="F119" i="5"/>
  <c r="D119" i="5"/>
  <c r="H119" i="5"/>
  <c r="I121" i="5"/>
  <c r="G119" i="5"/>
  <c r="G121" i="5" s="1"/>
  <c r="C119" i="5"/>
  <c r="C141" i="5"/>
  <c r="G141" i="5"/>
  <c r="D141" i="5"/>
  <c r="H141" i="5"/>
  <c r="F141" i="5"/>
  <c r="C79" i="5"/>
  <c r="I82" i="5"/>
  <c r="F79" i="5"/>
  <c r="D79" i="5"/>
  <c r="G79" i="5"/>
  <c r="H79" i="5"/>
  <c r="L14" i="4"/>
  <c r="D167" i="5"/>
  <c r="C167" i="5"/>
  <c r="H167" i="5"/>
  <c r="F167" i="5"/>
  <c r="G167" i="5"/>
  <c r="I169" i="5"/>
  <c r="F144" i="5"/>
  <c r="G144" i="5"/>
  <c r="H144" i="5"/>
  <c r="D144" i="5"/>
  <c r="C144" i="5"/>
  <c r="C145" i="5" s="1"/>
  <c r="I69" i="5"/>
  <c r="I14" i="4"/>
  <c r="D81" i="5"/>
  <c r="F81" i="5"/>
  <c r="C81" i="5"/>
  <c r="H81" i="5"/>
  <c r="H93" i="5"/>
  <c r="G81" i="5"/>
  <c r="Q14" i="4"/>
  <c r="C103" i="5"/>
  <c r="F103" i="5"/>
  <c r="G103" i="5"/>
  <c r="I106" i="5"/>
  <c r="D103" i="5"/>
  <c r="H103" i="5"/>
  <c r="I145" i="5"/>
  <c r="E9" i="4" l="1"/>
  <c r="D7" i="5"/>
  <c r="F157" i="5"/>
  <c r="I10" i="5"/>
  <c r="I14" i="5" s="1"/>
  <c r="D187" i="5"/>
  <c r="D190" i="5" s="1"/>
  <c r="I190" i="5"/>
  <c r="I194" i="5" s="1"/>
  <c r="H187" i="5"/>
  <c r="H190" i="5" s="1"/>
  <c r="C187" i="5"/>
  <c r="C190" i="5" s="1"/>
  <c r="C194" i="5" s="1"/>
  <c r="C196" i="5" s="1"/>
  <c r="F187" i="5"/>
  <c r="F190" i="5" s="1"/>
  <c r="H115" i="5"/>
  <c r="E115" i="5" s="1"/>
  <c r="C7" i="5"/>
  <c r="C10" i="5" s="1"/>
  <c r="E156" i="5"/>
  <c r="F7" i="5"/>
  <c r="F10" i="5" s="1"/>
  <c r="G7" i="5"/>
  <c r="G10" i="5" s="1"/>
  <c r="D157" i="5"/>
  <c r="F181" i="5"/>
  <c r="G157" i="5"/>
  <c r="G97" i="5"/>
  <c r="I158" i="5"/>
  <c r="P15" i="4" s="1"/>
  <c r="C142" i="5"/>
  <c r="C146" i="5" s="1"/>
  <c r="C148" i="5" s="1"/>
  <c r="C121" i="5"/>
  <c r="H37" i="5"/>
  <c r="H85" i="5"/>
  <c r="D49" i="5"/>
  <c r="F133" i="5"/>
  <c r="D193" i="5"/>
  <c r="E36" i="5"/>
  <c r="C37" i="5"/>
  <c r="E192" i="5"/>
  <c r="E152" i="5"/>
  <c r="F37" i="5"/>
  <c r="H193" i="5"/>
  <c r="G49" i="5"/>
  <c r="F49" i="5"/>
  <c r="E68" i="5"/>
  <c r="E59" i="5"/>
  <c r="E167" i="5"/>
  <c r="E92" i="5"/>
  <c r="G37" i="5"/>
  <c r="F193" i="5"/>
  <c r="E104" i="5"/>
  <c r="G193" i="5"/>
  <c r="F85" i="5"/>
  <c r="E132" i="5"/>
  <c r="F109" i="5"/>
  <c r="H121" i="5"/>
  <c r="E120" i="5"/>
  <c r="C85" i="5"/>
  <c r="E116" i="5"/>
  <c r="E128" i="5"/>
  <c r="C61" i="5"/>
  <c r="E56" i="5"/>
  <c r="E80" i="5"/>
  <c r="C49" i="5"/>
  <c r="E84" i="5"/>
  <c r="E32" i="5"/>
  <c r="G61" i="5"/>
  <c r="E48" i="5"/>
  <c r="E176" i="5"/>
  <c r="H142" i="5"/>
  <c r="H181" i="5"/>
  <c r="E95" i="5"/>
  <c r="E57" i="5"/>
  <c r="E188" i="5"/>
  <c r="H73" i="5"/>
  <c r="E139" i="5"/>
  <c r="E71" i="5"/>
  <c r="E155" i="5"/>
  <c r="E157" i="5" s="1"/>
  <c r="E140" i="5"/>
  <c r="F145" i="5"/>
  <c r="D154" i="5"/>
  <c r="H145" i="5"/>
  <c r="E67" i="5"/>
  <c r="C181" i="5"/>
  <c r="G169" i="5"/>
  <c r="H154" i="5"/>
  <c r="H158" i="5" s="1"/>
  <c r="H160" i="5" s="1"/>
  <c r="E127" i="5"/>
  <c r="C154" i="5"/>
  <c r="C158" i="5" s="1"/>
  <c r="C160" i="5" s="1"/>
  <c r="E180" i="5"/>
  <c r="D121" i="5"/>
  <c r="G73" i="5"/>
  <c r="D97" i="5"/>
  <c r="H97" i="5"/>
  <c r="F61" i="5"/>
  <c r="F121" i="5"/>
  <c r="D85" i="5"/>
  <c r="D73" i="5"/>
  <c r="G142" i="5"/>
  <c r="I146" i="5"/>
  <c r="I148" i="5" s="1"/>
  <c r="E35" i="5"/>
  <c r="D133" i="5"/>
  <c r="F142" i="5"/>
  <c r="D142" i="5"/>
  <c r="G94" i="5"/>
  <c r="G190" i="5"/>
  <c r="E60" i="5"/>
  <c r="F154" i="5"/>
  <c r="H106" i="5"/>
  <c r="C94" i="5"/>
  <c r="H133" i="5"/>
  <c r="G145" i="5"/>
  <c r="E165" i="5"/>
  <c r="G154" i="5"/>
  <c r="E107" i="5"/>
  <c r="E108" i="5"/>
  <c r="E153" i="5"/>
  <c r="E131" i="5"/>
  <c r="D145" i="5"/>
  <c r="G82" i="5"/>
  <c r="G86" i="5" s="1"/>
  <c r="G88" i="5" s="1"/>
  <c r="E143" i="5"/>
  <c r="I98" i="5"/>
  <c r="K15" i="4" s="1"/>
  <c r="E151" i="5"/>
  <c r="D106" i="5"/>
  <c r="G106" i="5"/>
  <c r="F82" i="5"/>
  <c r="U13" i="4"/>
  <c r="D82" i="5"/>
  <c r="G181" i="5"/>
  <c r="F106" i="5"/>
  <c r="F20" i="5"/>
  <c r="F7" i="6" s="1"/>
  <c r="E163" i="5"/>
  <c r="F178" i="5"/>
  <c r="D94" i="5"/>
  <c r="E93" i="5"/>
  <c r="D178" i="5"/>
  <c r="D182" i="5" s="1"/>
  <c r="D184" i="5" s="1"/>
  <c r="C20" i="5"/>
  <c r="C7" i="6" s="1"/>
  <c r="E72" i="5"/>
  <c r="E177" i="5"/>
  <c r="E105" i="5"/>
  <c r="E81" i="5"/>
  <c r="U10" i="4"/>
  <c r="C73" i="5"/>
  <c r="E33" i="5"/>
  <c r="D20" i="5"/>
  <c r="D7" i="6" s="1"/>
  <c r="E45" i="5"/>
  <c r="E44" i="5"/>
  <c r="G20" i="5"/>
  <c r="G7" i="6" s="1"/>
  <c r="E96" i="5"/>
  <c r="E164" i="5"/>
  <c r="I86" i="5"/>
  <c r="I88" i="5" s="1"/>
  <c r="E79" i="5"/>
  <c r="E189" i="5"/>
  <c r="F169" i="5"/>
  <c r="C109" i="5"/>
  <c r="E168" i="5"/>
  <c r="H169" i="5"/>
  <c r="C169" i="5"/>
  <c r="D169" i="5"/>
  <c r="E175" i="5"/>
  <c r="G166" i="5"/>
  <c r="H82" i="5"/>
  <c r="C97" i="5"/>
  <c r="G178" i="5"/>
  <c r="E91" i="5"/>
  <c r="C106" i="5"/>
  <c r="F94" i="5"/>
  <c r="F98" i="5" s="1"/>
  <c r="F100" i="5" s="1"/>
  <c r="E179" i="5"/>
  <c r="F129" i="5"/>
  <c r="F130" i="5" s="1"/>
  <c r="D129" i="5"/>
  <c r="D130" i="5" s="1"/>
  <c r="C129" i="5"/>
  <c r="C130" i="5" s="1"/>
  <c r="C134" i="5" s="1"/>
  <c r="C136" i="5" s="1"/>
  <c r="H129" i="5"/>
  <c r="H130" i="5" s="1"/>
  <c r="G129" i="5"/>
  <c r="G130" i="5" s="1"/>
  <c r="G134" i="5" s="1"/>
  <c r="G136" i="5" s="1"/>
  <c r="I130" i="5"/>
  <c r="I134" i="5" s="1"/>
  <c r="E144" i="5"/>
  <c r="C178" i="5"/>
  <c r="H178" i="5"/>
  <c r="H94" i="5"/>
  <c r="C117" i="5"/>
  <c r="C118" i="5" s="1"/>
  <c r="H117" i="5"/>
  <c r="G117" i="5"/>
  <c r="G118" i="5" s="1"/>
  <c r="G122" i="5" s="1"/>
  <c r="G124" i="5" s="1"/>
  <c r="F117" i="5"/>
  <c r="F118" i="5" s="1"/>
  <c r="D117" i="5"/>
  <c r="D118" i="5" s="1"/>
  <c r="I118" i="5"/>
  <c r="I122" i="5" s="1"/>
  <c r="C82" i="5"/>
  <c r="E11" i="5"/>
  <c r="H7" i="6"/>
  <c r="H10" i="5"/>
  <c r="I21" i="5"/>
  <c r="U11" i="4"/>
  <c r="E83" i="5"/>
  <c r="E47" i="5"/>
  <c r="I170" i="5"/>
  <c r="I19" i="5"/>
  <c r="E14" i="4"/>
  <c r="U14" i="4" s="1"/>
  <c r="U9" i="4"/>
  <c r="G109" i="5"/>
  <c r="C24" i="5"/>
  <c r="D24" i="5"/>
  <c r="F24" i="5"/>
  <c r="H24" i="5"/>
  <c r="G24" i="5"/>
  <c r="F166" i="5"/>
  <c r="D31" i="5"/>
  <c r="D34" i="5" s="1"/>
  <c r="D38" i="5" s="1"/>
  <c r="D40" i="5" s="1"/>
  <c r="H31" i="5"/>
  <c r="H34" i="5" s="1"/>
  <c r="I34" i="5"/>
  <c r="I38" i="5" s="1"/>
  <c r="C31" i="5"/>
  <c r="C34" i="5" s="1"/>
  <c r="G31" i="5"/>
  <c r="G34" i="5" s="1"/>
  <c r="F31" i="5"/>
  <c r="F34" i="5" s="1"/>
  <c r="D109" i="5"/>
  <c r="C12" i="5"/>
  <c r="F12" i="5"/>
  <c r="H12" i="5"/>
  <c r="G12" i="5"/>
  <c r="D12" i="5"/>
  <c r="D13" i="5" s="1"/>
  <c r="H166" i="5"/>
  <c r="E103" i="5"/>
  <c r="E141" i="5"/>
  <c r="E9" i="5"/>
  <c r="H109" i="5"/>
  <c r="D55" i="5"/>
  <c r="D58" i="5" s="1"/>
  <c r="D62" i="5" s="1"/>
  <c r="D64" i="5" s="1"/>
  <c r="H55" i="5"/>
  <c r="H58" i="5" s="1"/>
  <c r="H62" i="5" s="1"/>
  <c r="H64" i="5" s="1"/>
  <c r="G55" i="5"/>
  <c r="G58" i="5" s="1"/>
  <c r="F55" i="5"/>
  <c r="F58" i="5" s="1"/>
  <c r="I58" i="5"/>
  <c r="I62" i="5" s="1"/>
  <c r="C55" i="5"/>
  <c r="C58" i="5" s="1"/>
  <c r="E119" i="5"/>
  <c r="I23" i="5"/>
  <c r="U12" i="4"/>
  <c r="G43" i="5"/>
  <c r="G46" i="5" s="1"/>
  <c r="C43" i="5"/>
  <c r="C46" i="5" s="1"/>
  <c r="H43" i="5"/>
  <c r="H46" i="5" s="1"/>
  <c r="H50" i="5" s="1"/>
  <c r="H52" i="5" s="1"/>
  <c r="F43" i="5"/>
  <c r="F46" i="5" s="1"/>
  <c r="D43" i="5"/>
  <c r="D46" i="5" s="1"/>
  <c r="I46" i="5"/>
  <c r="I50" i="5" s="1"/>
  <c r="D10" i="5"/>
  <c r="H69" i="5"/>
  <c r="H70" i="5" s="1"/>
  <c r="G69" i="5"/>
  <c r="G70" i="5" s="1"/>
  <c r="F69" i="5"/>
  <c r="F70" i="5" s="1"/>
  <c r="F74" i="5" s="1"/>
  <c r="F76" i="5" s="1"/>
  <c r="D69" i="5"/>
  <c r="D70" i="5" s="1"/>
  <c r="C69" i="5"/>
  <c r="C70" i="5" s="1"/>
  <c r="I70" i="5"/>
  <c r="I74" i="5" s="1"/>
  <c r="C166" i="5"/>
  <c r="I110" i="5"/>
  <c r="I182" i="5"/>
  <c r="E8" i="5"/>
  <c r="E191" i="5"/>
  <c r="D166" i="5"/>
  <c r="H118" i="5" l="1"/>
  <c r="H122" i="5" s="1"/>
  <c r="H124" i="5" s="1"/>
  <c r="F158" i="5"/>
  <c r="F160" i="5" s="1"/>
  <c r="F134" i="5"/>
  <c r="F136" i="5" s="1"/>
  <c r="D158" i="5"/>
  <c r="D160" i="5" s="1"/>
  <c r="G50" i="5"/>
  <c r="G52" i="5" s="1"/>
  <c r="C182" i="5"/>
  <c r="C184" i="5" s="1"/>
  <c r="H38" i="5"/>
  <c r="H40" i="5" s="1"/>
  <c r="E187" i="5"/>
  <c r="E190" i="5" s="1"/>
  <c r="I160" i="5"/>
  <c r="H194" i="5"/>
  <c r="H196" i="5" s="1"/>
  <c r="G158" i="5"/>
  <c r="G160" i="5" s="1"/>
  <c r="E7" i="5"/>
  <c r="E10" i="5" s="1"/>
  <c r="G98" i="5"/>
  <c r="G100" i="5" s="1"/>
  <c r="F182" i="5"/>
  <c r="F184" i="5" s="1"/>
  <c r="D50" i="5"/>
  <c r="D52" i="5" s="1"/>
  <c r="C122" i="5"/>
  <c r="C124" i="5" s="1"/>
  <c r="D194" i="5"/>
  <c r="D196" i="5" s="1"/>
  <c r="E121" i="5"/>
  <c r="G62" i="5"/>
  <c r="G64" i="5" s="1"/>
  <c r="H182" i="5"/>
  <c r="H184" i="5" s="1"/>
  <c r="D86" i="5"/>
  <c r="D88" i="5" s="1"/>
  <c r="E37" i="5"/>
  <c r="H86" i="5"/>
  <c r="H88" i="5" s="1"/>
  <c r="D74" i="5"/>
  <c r="D76" i="5" s="1"/>
  <c r="C38" i="5"/>
  <c r="C40" i="5" s="1"/>
  <c r="E133" i="5"/>
  <c r="E193" i="5"/>
  <c r="F194" i="5"/>
  <c r="F196" i="5" s="1"/>
  <c r="H146" i="5"/>
  <c r="H148" i="5" s="1"/>
  <c r="F50" i="5"/>
  <c r="F52" i="5" s="1"/>
  <c r="E61" i="5"/>
  <c r="F38" i="5"/>
  <c r="F40" i="5" s="1"/>
  <c r="G194" i="5"/>
  <c r="G196" i="5" s="1"/>
  <c r="G38" i="5"/>
  <c r="G40" i="5" s="1"/>
  <c r="E169" i="5"/>
  <c r="F86" i="5"/>
  <c r="F88" i="5" s="1"/>
  <c r="F110" i="5"/>
  <c r="F112" i="5" s="1"/>
  <c r="E85" i="5"/>
  <c r="E49" i="5"/>
  <c r="C50" i="5"/>
  <c r="C52" i="5" s="1"/>
  <c r="H11" i="6"/>
  <c r="D170" i="5"/>
  <c r="D172" i="5" s="1"/>
  <c r="E97" i="5"/>
  <c r="E142" i="5"/>
  <c r="C62" i="5"/>
  <c r="C64" i="5" s="1"/>
  <c r="G170" i="5"/>
  <c r="G172" i="5" s="1"/>
  <c r="F62" i="5"/>
  <c r="F64" i="5" s="1"/>
  <c r="C86" i="5"/>
  <c r="C88" i="5" s="1"/>
  <c r="D98" i="5"/>
  <c r="D100" i="5" s="1"/>
  <c r="F146" i="5"/>
  <c r="F148" i="5" s="1"/>
  <c r="E178" i="5"/>
  <c r="O15" i="4"/>
  <c r="E73" i="5"/>
  <c r="E109" i="5"/>
  <c r="G74" i="5"/>
  <c r="G76" i="5" s="1"/>
  <c r="H74" i="5"/>
  <c r="H76" i="5" s="1"/>
  <c r="D122" i="5"/>
  <c r="D124" i="5" s="1"/>
  <c r="F11" i="6"/>
  <c r="I100" i="5"/>
  <c r="C98" i="5"/>
  <c r="C100" i="5" s="1"/>
  <c r="E145" i="5"/>
  <c r="D146" i="5"/>
  <c r="D148" i="5" s="1"/>
  <c r="G182" i="5"/>
  <c r="G184" i="5" s="1"/>
  <c r="E166" i="5"/>
  <c r="F122" i="5"/>
  <c r="F124" i="5" s="1"/>
  <c r="D134" i="5"/>
  <c r="D136" i="5" s="1"/>
  <c r="E181" i="5"/>
  <c r="G146" i="5"/>
  <c r="G148" i="5" s="1"/>
  <c r="G110" i="5"/>
  <c r="G112" i="5" s="1"/>
  <c r="H98" i="5"/>
  <c r="H100" i="5" s="1"/>
  <c r="G11" i="6"/>
  <c r="E154" i="5"/>
  <c r="E158" i="5" s="1"/>
  <c r="E160" i="5" s="1"/>
  <c r="D110" i="5"/>
  <c r="D112" i="5" s="1"/>
  <c r="H134" i="5"/>
  <c r="H136" i="5" s="1"/>
  <c r="H110" i="5"/>
  <c r="H112" i="5" s="1"/>
  <c r="E69" i="5"/>
  <c r="E70" i="5" s="1"/>
  <c r="J15" i="4"/>
  <c r="E82" i="5"/>
  <c r="F170" i="5"/>
  <c r="F172" i="5" s="1"/>
  <c r="E55" i="5"/>
  <c r="E58" i="5" s="1"/>
  <c r="H170" i="5"/>
  <c r="H172" i="5" s="1"/>
  <c r="C11" i="6"/>
  <c r="C170" i="5"/>
  <c r="C172" i="5" s="1"/>
  <c r="G13" i="5"/>
  <c r="G14" i="5" s="1"/>
  <c r="G16" i="5" s="1"/>
  <c r="E24" i="5"/>
  <c r="C110" i="5"/>
  <c r="C112" i="5" s="1"/>
  <c r="E20" i="5"/>
  <c r="E7" i="6" s="1"/>
  <c r="I7" i="6" s="1"/>
  <c r="C74" i="5"/>
  <c r="C76" i="5" s="1"/>
  <c r="C13" i="5"/>
  <c r="C14" i="5" s="1"/>
  <c r="C16" i="5" s="1"/>
  <c r="H13" i="5"/>
  <c r="H14" i="5" s="1"/>
  <c r="H16" i="5" s="1"/>
  <c r="E106" i="5"/>
  <c r="E94" i="5"/>
  <c r="M15" i="4"/>
  <c r="I124" i="5"/>
  <c r="I64" i="5"/>
  <c r="H15" i="4"/>
  <c r="I76" i="5"/>
  <c r="I15" i="4"/>
  <c r="I196" i="5"/>
  <c r="S15" i="4"/>
  <c r="E43" i="5"/>
  <c r="E46" i="5" s="1"/>
  <c r="D19" i="5"/>
  <c r="G19" i="5"/>
  <c r="C19" i="5"/>
  <c r="H19" i="5"/>
  <c r="I22" i="5"/>
  <c r="F19" i="5"/>
  <c r="D15" i="4"/>
  <c r="I16" i="5"/>
  <c r="I172" i="5"/>
  <c r="Q15" i="4"/>
  <c r="I52" i="5"/>
  <c r="G15" i="4"/>
  <c r="I40" i="5"/>
  <c r="F15" i="4"/>
  <c r="E12" i="5"/>
  <c r="E13" i="5" s="1"/>
  <c r="R15" i="4"/>
  <c r="I184" i="5"/>
  <c r="D23" i="5"/>
  <c r="F23" i="5"/>
  <c r="C23" i="5"/>
  <c r="G23" i="5"/>
  <c r="H23" i="5"/>
  <c r="I25" i="5"/>
  <c r="E117" i="5"/>
  <c r="E118" i="5" s="1"/>
  <c r="I112" i="5"/>
  <c r="L15" i="4"/>
  <c r="F13" i="5"/>
  <c r="F14" i="5" s="1"/>
  <c r="F16" i="5" s="1"/>
  <c r="D21" i="5"/>
  <c r="D8" i="6" s="1"/>
  <c r="G21" i="5"/>
  <c r="G8" i="6" s="1"/>
  <c r="C21" i="5"/>
  <c r="C8" i="6" s="1"/>
  <c r="H21" i="5"/>
  <c r="H8" i="6" s="1"/>
  <c r="F21" i="5"/>
  <c r="F8" i="6" s="1"/>
  <c r="I136" i="5"/>
  <c r="N15" i="4"/>
  <c r="D14" i="5"/>
  <c r="D16" i="5" s="1"/>
  <c r="E129" i="5"/>
  <c r="E130" i="5" s="1"/>
  <c r="E31" i="5"/>
  <c r="E34" i="5" s="1"/>
  <c r="D11" i="6"/>
  <c r="E134" i="5" l="1"/>
  <c r="E136" i="5" s="1"/>
  <c r="E122" i="5"/>
  <c r="E124" i="5" s="1"/>
  <c r="E38" i="5"/>
  <c r="E40" i="5" s="1"/>
  <c r="E98" i="5"/>
  <c r="E100" i="5" s="1"/>
  <c r="E170" i="5"/>
  <c r="E172" i="5" s="1"/>
  <c r="E62" i="5"/>
  <c r="E64" i="5" s="1"/>
  <c r="E194" i="5"/>
  <c r="E196" i="5" s="1"/>
  <c r="E146" i="5"/>
  <c r="E148" i="5" s="1"/>
  <c r="E182" i="5"/>
  <c r="E184" i="5" s="1"/>
  <c r="E50" i="5"/>
  <c r="E52" i="5" s="1"/>
  <c r="E86" i="5"/>
  <c r="E88" i="5" s="1"/>
  <c r="E74" i="5"/>
  <c r="E76" i="5" s="1"/>
  <c r="E110" i="5"/>
  <c r="E112" i="5" s="1"/>
  <c r="E23" i="5"/>
  <c r="E25" i="5" s="1"/>
  <c r="E11" i="6"/>
  <c r="I11" i="6" s="1"/>
  <c r="E19" i="5"/>
  <c r="E6" i="6" s="1"/>
  <c r="E21" i="5"/>
  <c r="E8" i="6" s="1"/>
  <c r="I8" i="6" s="1"/>
  <c r="G22" i="5"/>
  <c r="G6" i="6"/>
  <c r="H25" i="5"/>
  <c r="H10" i="6"/>
  <c r="H12" i="6" s="1"/>
  <c r="D22" i="5"/>
  <c r="D6" i="6"/>
  <c r="G25" i="5"/>
  <c r="G10" i="6"/>
  <c r="G12" i="6" s="1"/>
  <c r="C22" i="5"/>
  <c r="C6" i="6"/>
  <c r="C25" i="5"/>
  <c r="C10" i="6"/>
  <c r="F25" i="5"/>
  <c r="F10" i="6"/>
  <c r="F12" i="6" s="1"/>
  <c r="D25" i="5"/>
  <c r="D10" i="6"/>
  <c r="D12" i="6" s="1"/>
  <c r="E14" i="5"/>
  <c r="E16" i="5" s="1"/>
  <c r="F22" i="5"/>
  <c r="F6" i="6"/>
  <c r="H22" i="5"/>
  <c r="H6" i="6"/>
  <c r="I26" i="5"/>
  <c r="E10" i="6" l="1"/>
  <c r="I10" i="6" s="1"/>
  <c r="I12" i="6" s="1"/>
  <c r="E22" i="5"/>
  <c r="E9" i="6" s="1"/>
  <c r="I6" i="6"/>
  <c r="I9" i="6" s="1"/>
  <c r="F26" i="5"/>
  <c r="F28" i="5" s="1"/>
  <c r="F9" i="6"/>
  <c r="F13" i="6" s="1"/>
  <c r="D26" i="5"/>
  <c r="D28" i="5" s="1"/>
  <c r="D9" i="6"/>
  <c r="D13" i="6" s="1"/>
  <c r="C26" i="5"/>
  <c r="C28" i="5" s="1"/>
  <c r="C9" i="6"/>
  <c r="G26" i="5"/>
  <c r="G28" i="5" s="1"/>
  <c r="G9" i="6"/>
  <c r="G13" i="6" s="1"/>
  <c r="E15" i="4"/>
  <c r="I28" i="5"/>
  <c r="H26" i="5"/>
  <c r="H28" i="5" s="1"/>
  <c r="H9" i="6"/>
  <c r="H13" i="6" s="1"/>
  <c r="C12" i="6"/>
  <c r="E12" i="6" l="1"/>
  <c r="E13" i="6" s="1"/>
  <c r="E7" i="9" s="1"/>
  <c r="E26" i="5"/>
  <c r="E28" i="5" s="1"/>
  <c r="I13" i="6"/>
  <c r="T14" i="4" s="1"/>
  <c r="C13" i="6"/>
  <c r="C15" i="6" s="1"/>
  <c r="I7" i="9"/>
  <c r="H15" i="6"/>
  <c r="G7" i="9"/>
  <c r="G15" i="6"/>
  <c r="D15" i="6"/>
  <c r="D7" i="9"/>
  <c r="F7" i="9"/>
  <c r="F15" i="6"/>
  <c r="I15" i="6" l="1"/>
  <c r="C7" i="9"/>
  <c r="C9" i="9" s="1"/>
  <c r="E15" i="6"/>
  <c r="I9" i="9"/>
  <c r="H7" i="9" l="1"/>
  <c r="F8" i="9" s="1"/>
  <c r="F9" i="9" s="1"/>
  <c r="E8" i="9" l="1"/>
  <c r="E9" i="9" s="1"/>
  <c r="J7" i="9"/>
  <c r="D13" i="9" s="1"/>
  <c r="H9" i="9"/>
  <c r="D8" i="9"/>
  <c r="D9" i="9" s="1"/>
  <c r="G8" i="9"/>
  <c r="G9" i="9" s="1"/>
  <c r="D11" i="9" l="1"/>
  <c r="D14" i="9" s="1"/>
  <c r="D18" i="9" s="1"/>
  <c r="D23" i="9" s="1"/>
  <c r="F11" i="9"/>
  <c r="F14" i="9" s="1"/>
  <c r="F18" i="9" s="1"/>
  <c r="F23" i="9" s="1"/>
  <c r="F12" i="9"/>
  <c r="F13" i="9"/>
  <c r="I12" i="9"/>
  <c r="I11" i="9"/>
  <c r="I14" i="9" s="1"/>
  <c r="I18" i="9" s="1"/>
  <c r="I23" i="9" s="1"/>
  <c r="C12" i="9"/>
  <c r="H12" i="9" s="1"/>
  <c r="G13" i="9"/>
  <c r="J9" i="9"/>
  <c r="J18" i="9" s="1"/>
  <c r="J23" i="9" s="1"/>
  <c r="C11" i="9"/>
  <c r="K11" i="9" s="1"/>
  <c r="G11" i="9"/>
  <c r="G14" i="9" s="1"/>
  <c r="G18" i="9" s="1"/>
  <c r="G23" i="9" s="1"/>
  <c r="G12" i="9"/>
  <c r="D12" i="9"/>
  <c r="H13" i="9"/>
  <c r="E13" i="9"/>
  <c r="C14" i="9" l="1"/>
  <c r="C18" i="9" s="1"/>
  <c r="C23" i="9" s="1"/>
  <c r="E11" i="9"/>
  <c r="E14" i="9" s="1"/>
  <c r="E18" i="9" s="1"/>
  <c r="E23" i="9" s="1"/>
  <c r="H11" i="9"/>
  <c r="H14" i="9" s="1"/>
  <c r="H18" i="9" s="1"/>
  <c r="H23" i="9" s="1"/>
  <c r="K12" i="9"/>
  <c r="E12" i="9"/>
  <c r="K18" i="9"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Rudman, Michelle</author>
  </authors>
  <commentList>
    <comment ref="C3" authorId="0" shapeId="0" xr:uid="{D03E33FF-D509-4AEF-ADB6-CF8D14EB47E9}">
      <text>
        <r>
          <rPr>
            <b/>
            <sz val="9"/>
            <color indexed="81"/>
            <rFont val="Tahoma"/>
            <family val="2"/>
          </rPr>
          <t>Rudman, Michelle:</t>
        </r>
        <r>
          <rPr>
            <sz val="9"/>
            <color indexed="81"/>
            <rFont val="Tahoma"/>
            <family val="2"/>
          </rPr>
          <t xml:space="preserve">
Include ALL funds and ALL functions.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Rudman, Michelle</author>
  </authors>
  <commentList>
    <comment ref="C6" authorId="0" shapeId="0" xr:uid="{5B3EA52C-2A6A-4904-82A0-FCA709908D73}">
      <text>
        <r>
          <rPr>
            <b/>
            <sz val="9"/>
            <color indexed="81"/>
            <rFont val="Tahoma"/>
            <family val="2"/>
          </rPr>
          <t>Rudman, Michelle:</t>
        </r>
        <r>
          <rPr>
            <sz val="9"/>
            <color indexed="81"/>
            <rFont val="Tahoma"/>
            <family val="2"/>
          </rPr>
          <t xml:space="preserve">
Funds 1 &amp; 2 ONLY</t>
        </r>
      </text>
    </comment>
  </commentList>
</comments>
</file>

<file path=xl/sharedStrings.xml><?xml version="1.0" encoding="utf-8"?>
<sst xmlns="http://schemas.openxmlformats.org/spreadsheetml/2006/main" count="1693" uniqueCount="848">
  <si>
    <t>WORKSHEETS:</t>
  </si>
  <si>
    <t>Expenditures by fund and function</t>
  </si>
  <si>
    <t>VE-CA-2</t>
  </si>
  <si>
    <t>VE-CA-3</t>
  </si>
  <si>
    <t>Expenditures by function and program area</t>
  </si>
  <si>
    <t>VE-CA-5</t>
  </si>
  <si>
    <t>Expenditures by function and degree</t>
  </si>
  <si>
    <t>VE-CA-6</t>
  </si>
  <si>
    <t>FTE's and direct costs</t>
  </si>
  <si>
    <t>VE-CA-7</t>
  </si>
  <si>
    <t>Revenues by fund and function</t>
  </si>
  <si>
    <t>VE-CA-9</t>
  </si>
  <si>
    <t>Cost per FTE by degree</t>
  </si>
  <si>
    <t>VE-CA-9S</t>
  </si>
  <si>
    <t>Supplemental revenue data</t>
  </si>
  <si>
    <t>VE-CA-1</t>
  </si>
  <si>
    <t>DISTRICT:</t>
  </si>
  <si>
    <t>FISCAL YEAR:</t>
  </si>
  <si>
    <t>MODE:</t>
  </si>
  <si>
    <t>DATE:</t>
  </si>
  <si>
    <t>TOTAL</t>
  </si>
  <si>
    <t>LINE</t>
  </si>
  <si>
    <t>FUNCTION</t>
  </si>
  <si>
    <t>GENERAL</t>
  </si>
  <si>
    <t>ENTERPRISE</t>
  </si>
  <si>
    <t>a.</t>
  </si>
  <si>
    <t>Instruction</t>
  </si>
  <si>
    <t>b.</t>
  </si>
  <si>
    <t>Inst Resources</t>
  </si>
  <si>
    <t>c.</t>
  </si>
  <si>
    <t>Student Services</t>
  </si>
  <si>
    <t>f.</t>
  </si>
  <si>
    <t>General Inst</t>
  </si>
  <si>
    <t>g.</t>
  </si>
  <si>
    <t>Physical Plant</t>
  </si>
  <si>
    <t>h.</t>
  </si>
  <si>
    <t>FUNCTIONS 1-7</t>
  </si>
  <si>
    <t>i.</t>
  </si>
  <si>
    <t>Federal Portion</t>
  </si>
  <si>
    <t>j.</t>
  </si>
  <si>
    <t>Non-Federal Portion</t>
  </si>
  <si>
    <t>k.</t>
  </si>
  <si>
    <t>l.</t>
  </si>
  <si>
    <t>Public Services</t>
  </si>
  <si>
    <t>m.</t>
  </si>
  <si>
    <t>GRAND TOTAL</t>
  </si>
  <si>
    <t>AMOUNT</t>
  </si>
  <si>
    <t>Salaries</t>
  </si>
  <si>
    <t>Fringe Benefits</t>
  </si>
  <si>
    <t>Current Expenses</t>
  </si>
  <si>
    <t>d.</t>
  </si>
  <si>
    <t>Capital</t>
  </si>
  <si>
    <t>e.</t>
  </si>
  <si>
    <t>Debt Retirement</t>
  </si>
  <si>
    <t>Resale Merchandise</t>
  </si>
  <si>
    <t>TOTAL EXPENDITURES</t>
  </si>
  <si>
    <t xml:space="preserve">FISCAL YEAR:  </t>
  </si>
  <si>
    <t xml:space="preserve">DATE:  </t>
  </si>
  <si>
    <t>Check</t>
  </si>
  <si>
    <t>Academic Admin</t>
  </si>
  <si>
    <t>Subtotal Instruction</t>
  </si>
  <si>
    <t>General Institution</t>
  </si>
  <si>
    <t>VE-CA-4</t>
  </si>
  <si>
    <t>Instructional Resources</t>
  </si>
  <si>
    <t>General Institutional</t>
  </si>
  <si>
    <t>FTE's</t>
  </si>
  <si>
    <t>SUMMARY</t>
  </si>
  <si>
    <t>BASIS</t>
  </si>
  <si>
    <t xml:space="preserve">      Percent of Total</t>
  </si>
  <si>
    <t>A2 Associate Deg FTE</t>
  </si>
  <si>
    <t>A4 Vocational Adult FTE</t>
  </si>
  <si>
    <t xml:space="preserve">       Percent of Total</t>
  </si>
  <si>
    <t>A5 Postsecondary FTE</t>
  </si>
  <si>
    <t>A6 Community Serv FTE</t>
  </si>
  <si>
    <t>A   Total FTE</t>
  </si>
  <si>
    <t>C   Direct Costs</t>
  </si>
  <si>
    <t>REVENUE SOURCE</t>
  </si>
  <si>
    <t>Local Government</t>
  </si>
  <si>
    <t>State Aids</t>
  </si>
  <si>
    <t>Other State Sources</t>
  </si>
  <si>
    <t>Stat Fees 38.24(1)</t>
  </si>
  <si>
    <t>Material Fees</t>
  </si>
  <si>
    <t>Other Student Fees</t>
  </si>
  <si>
    <t>Institutional Fees</t>
  </si>
  <si>
    <t>Subtotal</t>
  </si>
  <si>
    <t>Federal</t>
  </si>
  <si>
    <t>TOTAL REVENUE</t>
  </si>
  <si>
    <t>Other Sources</t>
  </si>
  <si>
    <t>Fund Balance</t>
  </si>
  <si>
    <t>GRAND TOTALS</t>
  </si>
  <si>
    <t>Total Non-federal</t>
  </si>
  <si>
    <t>Total Exclusions</t>
  </si>
  <si>
    <t>Total Fees Revenue</t>
  </si>
  <si>
    <t>Net Debt Service (VE-CA-1 line j)</t>
  </si>
  <si>
    <t>ITEM</t>
  </si>
  <si>
    <t>Other</t>
  </si>
  <si>
    <t>Testing Fee</t>
  </si>
  <si>
    <t>Student Project Fees</t>
  </si>
  <si>
    <t>Total</t>
  </si>
  <si>
    <t>I.</t>
  </si>
  <si>
    <t>REDUCTIONS</t>
  </si>
  <si>
    <t>A3 Technical Diploma FTE</t>
  </si>
  <si>
    <t>Aidable Capital Projects</t>
  </si>
  <si>
    <t>Application Fee</t>
  </si>
  <si>
    <t>A.</t>
  </si>
  <si>
    <t>B.</t>
  </si>
  <si>
    <t>C.</t>
  </si>
  <si>
    <t>D.1</t>
  </si>
  <si>
    <t>D.2</t>
  </si>
  <si>
    <t>D.3</t>
  </si>
  <si>
    <t>D.4</t>
  </si>
  <si>
    <t>D.</t>
  </si>
  <si>
    <t>E.1</t>
  </si>
  <si>
    <t>E.2</t>
  </si>
  <si>
    <t>E.</t>
  </si>
  <si>
    <t>F.</t>
  </si>
  <si>
    <t>G.1</t>
  </si>
  <si>
    <t>G.2</t>
  </si>
  <si>
    <t>G</t>
  </si>
  <si>
    <t>H</t>
  </si>
  <si>
    <t>J.</t>
  </si>
  <si>
    <t xml:space="preserve">              Other Exclusions</t>
  </si>
  <si>
    <t xml:space="preserve">              GPR Categorical Aid</t>
  </si>
  <si>
    <t>Less :  Net Program Fees (VE-CA-7 line d)</t>
  </si>
  <si>
    <t xml:space="preserve">                Net Out-of-state Fees</t>
  </si>
  <si>
    <t xml:space="preserve">MODE : </t>
  </si>
  <si>
    <t xml:space="preserve"> </t>
  </si>
  <si>
    <t>Transcript Fee</t>
  </si>
  <si>
    <t>FTE's (VE-CA-5 line i)</t>
  </si>
  <si>
    <t>Total Operations (VE-CA-5 line h)</t>
  </si>
  <si>
    <t>Auxiliary Services</t>
  </si>
  <si>
    <t>Budgeted</t>
  </si>
  <si>
    <t>HUMAN SERVICES</t>
  </si>
  <si>
    <t>WTCS</t>
  </si>
  <si>
    <t>Expenditures by function, program area and degree</t>
  </si>
  <si>
    <t>Expenditures by category</t>
  </si>
  <si>
    <t>Less :  Exclusions</t>
  </si>
  <si>
    <t>check figure (must be zero)</t>
  </si>
  <si>
    <t>equals cost center 919 in Funds 1-2</t>
  </si>
  <si>
    <t>equals cost centers 000-919 in Funds 1-2</t>
  </si>
  <si>
    <t>Less Federal (VE-CA-1 line g)</t>
  </si>
  <si>
    <t>Less : Material Fees (VE-CA-7 Funds 1 &amp; 2 line e)</t>
  </si>
  <si>
    <t>Debt Service (VE-CA-1 line f)</t>
  </si>
  <si>
    <t>Outside Authority Fees -- classifications 4540-4541; assign to Voc Adult on VE-CA-9 line D-2</t>
  </si>
  <si>
    <t>Community Service -- classifications 4550-4559; assign to Comm Serv on VE-CA-9, line D.2</t>
  </si>
  <si>
    <t>Other -- classifications 4522, 4570-4599</t>
  </si>
  <si>
    <t>Total Other Student Fees (VE-CA-9, Line D.2 Total)</t>
  </si>
  <si>
    <t>Total Other Exclusions (VE-CA-9, Line D.3 Total)</t>
  </si>
  <si>
    <t>Detail of Line c - Other</t>
  </si>
  <si>
    <t>Teacher Certification -- classification 5290</t>
  </si>
  <si>
    <t>Institutional Revenue -- classifications 4600-4899, less 4660-4669, exclude functions 8 &amp; 9</t>
  </si>
  <si>
    <t>Amount of Interest Income over Interest Expense -- classifications 4660-4669, less 5431, exclude functions 8 &amp; 9; must be &gt;=0</t>
  </si>
  <si>
    <t xml:space="preserve">              Student Fees </t>
  </si>
  <si>
    <t>equals cost centers 000-918 in Funds 1-2; x00 &amp; 91x cost centers proportionately allocated based on instructional divisions.</t>
  </si>
  <si>
    <t>Total (VE-CA-4 line h)</t>
  </si>
  <si>
    <t>--</t>
  </si>
  <si>
    <t>A</t>
  </si>
  <si>
    <t>C</t>
  </si>
  <si>
    <t>must equal schedule VE-CA-5 line h Summary Grand Total</t>
  </si>
  <si>
    <t xml:space="preserve">check </t>
  </si>
  <si>
    <t>Net Aidable Costs (lines F+G)</t>
  </si>
  <si>
    <t>Net Aidable Operations (lines C-D-E)</t>
  </si>
  <si>
    <t>Subtotal (lines a+b+c)</t>
  </si>
  <si>
    <t>Subtotal (lines e+f)</t>
  </si>
  <si>
    <t>Cost/FTE (line h/i)</t>
  </si>
  <si>
    <t>GRAND TOTAL (lines d+g)</t>
  </si>
  <si>
    <t xml:space="preserve">      Percent by Cluster</t>
  </si>
  <si>
    <t>Instructional Area</t>
  </si>
  <si>
    <t>Name</t>
  </si>
  <si>
    <t>001</t>
  </si>
  <si>
    <t>Horticulture</t>
  </si>
  <si>
    <t>Agriculture</t>
  </si>
  <si>
    <t>003</t>
  </si>
  <si>
    <t>Dairy Eqt. Mtls. Hndlg &amp; Bldgs</t>
  </si>
  <si>
    <t>005</t>
  </si>
  <si>
    <t>Machinery Parts And Sales</t>
  </si>
  <si>
    <t>006</t>
  </si>
  <si>
    <t>Agri-Business</t>
  </si>
  <si>
    <t>007</t>
  </si>
  <si>
    <t>Biotechnology</t>
  </si>
  <si>
    <t>008</t>
  </si>
  <si>
    <t>Meatcutting &amp; Processing</t>
  </si>
  <si>
    <t>057</t>
  </si>
  <si>
    <t>Conservation</t>
  </si>
  <si>
    <t>058</t>
  </si>
  <si>
    <t>Wildland Fire Training</t>
  </si>
  <si>
    <t>065</t>
  </si>
  <si>
    <t>Food Processing</t>
  </si>
  <si>
    <t>070</t>
  </si>
  <si>
    <t>Agriculture Mechanics</t>
  </si>
  <si>
    <t>080</t>
  </si>
  <si>
    <t>Production Agriculture</t>
  </si>
  <si>
    <t>090</t>
  </si>
  <si>
    <t>Farm Business Management</t>
  </si>
  <si>
    <t>091</t>
  </si>
  <si>
    <t>Animal Husbandry</t>
  </si>
  <si>
    <t>092</t>
  </si>
  <si>
    <t>Farm Mechanization</t>
  </si>
  <si>
    <t>093</t>
  </si>
  <si>
    <t>Crop And Soil</t>
  </si>
  <si>
    <t>094</t>
  </si>
  <si>
    <t>Farm Economics</t>
  </si>
  <si>
    <t>095</t>
  </si>
  <si>
    <t>Taxidermy</t>
  </si>
  <si>
    <t>Energy Services</t>
  </si>
  <si>
    <t>101</t>
  </si>
  <si>
    <t>Accounting</t>
  </si>
  <si>
    <t>102</t>
  </si>
  <si>
    <t>Business Administration</t>
  </si>
  <si>
    <t>103</t>
  </si>
  <si>
    <t>Computer Software</t>
  </si>
  <si>
    <t>104</t>
  </si>
  <si>
    <t>Marketing &amp; Merchandising Mgmt</t>
  </si>
  <si>
    <t>105</t>
  </si>
  <si>
    <t>Related Business</t>
  </si>
  <si>
    <t>106</t>
  </si>
  <si>
    <t>Office Systems/Technology</t>
  </si>
  <si>
    <t>107</t>
  </si>
  <si>
    <t>Information Technology (IT)</t>
  </si>
  <si>
    <t>108</t>
  </si>
  <si>
    <t>Nursing Home Administrator</t>
  </si>
  <si>
    <t>109</t>
  </si>
  <si>
    <t>Hospitality</t>
  </si>
  <si>
    <t>110</t>
  </si>
  <si>
    <t>Paralegal</t>
  </si>
  <si>
    <t>111</t>
  </si>
  <si>
    <t>Marketing Communications</t>
  </si>
  <si>
    <t>114</t>
  </si>
  <si>
    <t>Financial Planning</t>
  </si>
  <si>
    <t>115</t>
  </si>
  <si>
    <t>Mortgage Lending</t>
  </si>
  <si>
    <t>116</t>
  </si>
  <si>
    <t>Human Resources</t>
  </si>
  <si>
    <t>135</t>
  </si>
  <si>
    <t>E-Business - Administration</t>
  </si>
  <si>
    <t>138</t>
  </si>
  <si>
    <t>International Trade</t>
  </si>
  <si>
    <t>140</t>
  </si>
  <si>
    <t>141</t>
  </si>
  <si>
    <t>145</t>
  </si>
  <si>
    <t>Small Business</t>
  </si>
  <si>
    <t>150</t>
  </si>
  <si>
    <t>IT - Networking &amp; System Administration</t>
  </si>
  <si>
    <t>151</t>
  </si>
  <si>
    <t xml:space="preserve">IT - Security </t>
  </si>
  <si>
    <t>152</t>
  </si>
  <si>
    <t>IT - Software Development</t>
  </si>
  <si>
    <t>153</t>
  </si>
  <si>
    <t>IT - Computer Simulation &amp; Gaming</t>
  </si>
  <si>
    <t>154</t>
  </si>
  <si>
    <t>IT - Computer Support</t>
  </si>
  <si>
    <t>156</t>
  </si>
  <si>
    <t>IT - Data</t>
  </si>
  <si>
    <t>157</t>
  </si>
  <si>
    <t>IT - Cloud &amp; Virtualization</t>
  </si>
  <si>
    <t>160</t>
  </si>
  <si>
    <t>Business Health Services</t>
  </si>
  <si>
    <t>162</t>
  </si>
  <si>
    <t>Insurance &amp; Risk Management</t>
  </si>
  <si>
    <t>170</t>
  </si>
  <si>
    <t>Broadcast Captioning</t>
  </si>
  <si>
    <t>178</t>
  </si>
  <si>
    <t>Geographic Info Systems</t>
  </si>
  <si>
    <t>182</t>
  </si>
  <si>
    <t>Logistics &amp; Materials Mgmt</t>
  </si>
  <si>
    <t>185</t>
  </si>
  <si>
    <t>Quality Process Management</t>
  </si>
  <si>
    <t>194</t>
  </si>
  <si>
    <t>Real Estate</t>
  </si>
  <si>
    <t>196</t>
  </si>
  <si>
    <t>Supervision &amp; Leadership Devlpmt</t>
  </si>
  <si>
    <t>201</t>
  </si>
  <si>
    <t>Graphic Arts</t>
  </si>
  <si>
    <t>203</t>
  </si>
  <si>
    <t>Photography</t>
  </si>
  <si>
    <t>204</t>
  </si>
  <si>
    <t>Printing And Publishing</t>
  </si>
  <si>
    <t>206</t>
  </si>
  <si>
    <t>Visual Communications</t>
  </si>
  <si>
    <t>207</t>
  </si>
  <si>
    <t>Animation</t>
  </si>
  <si>
    <t>301</t>
  </si>
  <si>
    <t>Clothing</t>
  </si>
  <si>
    <t>303</t>
  </si>
  <si>
    <t>304</t>
  </si>
  <si>
    <t>305</t>
  </si>
  <si>
    <t>Individual Family Relationships</t>
  </si>
  <si>
    <t>Human Services</t>
  </si>
  <si>
    <t>306</t>
  </si>
  <si>
    <t>Related Art</t>
  </si>
  <si>
    <t>307</t>
  </si>
  <si>
    <t>Early Childhood Education</t>
  </si>
  <si>
    <t>308</t>
  </si>
  <si>
    <t>Family &amp; Consumer Economics</t>
  </si>
  <si>
    <t>310</t>
  </si>
  <si>
    <t>311</t>
  </si>
  <si>
    <t>312</t>
  </si>
  <si>
    <t>Dietary Manager</t>
  </si>
  <si>
    <t>313</t>
  </si>
  <si>
    <t>Dietetic Technician</t>
  </si>
  <si>
    <t>314</t>
  </si>
  <si>
    <t>Baking</t>
  </si>
  <si>
    <t>316</t>
  </si>
  <si>
    <t>Culinary Arts</t>
  </si>
  <si>
    <t>317</t>
  </si>
  <si>
    <t>Culinary Management</t>
  </si>
  <si>
    <t>320</t>
  </si>
  <si>
    <t>Specialty Crops &amp; Processing</t>
  </si>
  <si>
    <t>Golf Course Management</t>
  </si>
  <si>
    <t>401</t>
  </si>
  <si>
    <t>Air Cond. Refrig. And Heating</t>
  </si>
  <si>
    <t>402</t>
  </si>
  <si>
    <t>Aeronautics</t>
  </si>
  <si>
    <t>403</t>
  </si>
  <si>
    <t>Architectural Drafting</t>
  </si>
  <si>
    <t>404</t>
  </si>
  <si>
    <t>Automobile - Mechanical</t>
  </si>
  <si>
    <t>405</t>
  </si>
  <si>
    <t>Auto Body-Chassis &amp; Finish</t>
  </si>
  <si>
    <t>406</t>
  </si>
  <si>
    <t>Blacksmithing</t>
  </si>
  <si>
    <t>407</t>
  </si>
  <si>
    <t>Boilermaking</t>
  </si>
  <si>
    <t>408</t>
  </si>
  <si>
    <t>Bricklaying And Masonry</t>
  </si>
  <si>
    <t>409</t>
  </si>
  <si>
    <t>Cabinetmaking And Millwork</t>
  </si>
  <si>
    <t>410</t>
  </si>
  <si>
    <t>Carpentry</t>
  </si>
  <si>
    <t>411</t>
  </si>
  <si>
    <t>Carpet And Resilient Tile Work</t>
  </si>
  <si>
    <t>412</t>
  </si>
  <si>
    <t>413</t>
  </si>
  <si>
    <t>Electricity</t>
  </si>
  <si>
    <t>414</t>
  </si>
  <si>
    <t>Electronics Servicing</t>
  </si>
  <si>
    <t>415</t>
  </si>
  <si>
    <t>Foundry</t>
  </si>
  <si>
    <t>417</t>
  </si>
  <si>
    <t>Glazing</t>
  </si>
  <si>
    <t>418</t>
  </si>
  <si>
    <t>Meat Cutting</t>
  </si>
  <si>
    <t>419</t>
  </si>
  <si>
    <t>Indust. Hydraulics-Pneumatics</t>
  </si>
  <si>
    <t>420</t>
  </si>
  <si>
    <t>Machine Shop</t>
  </si>
  <si>
    <t>421</t>
  </si>
  <si>
    <t>Mechanical Drafting</t>
  </si>
  <si>
    <t>422</t>
  </si>
  <si>
    <t>Metallurgy</t>
  </si>
  <si>
    <t>423</t>
  </si>
  <si>
    <t>Millwright</t>
  </si>
  <si>
    <t>424</t>
  </si>
  <si>
    <t>Painting And Decorating</t>
  </si>
  <si>
    <t>425</t>
  </si>
  <si>
    <t>Patternmaking</t>
  </si>
  <si>
    <t>426</t>
  </si>
  <si>
    <t>Plastering And Decorating</t>
  </si>
  <si>
    <t>427</t>
  </si>
  <si>
    <t>Plumbing</t>
  </si>
  <si>
    <t>428</t>
  </si>
  <si>
    <t>Power Plant Engineer</t>
  </si>
  <si>
    <t>429</t>
  </si>
  <si>
    <t>Cement &amp; Concrete Finishing</t>
  </si>
  <si>
    <t>430</t>
  </si>
  <si>
    <t>Heat &amp; Frost Insulation</t>
  </si>
  <si>
    <t>431</t>
  </si>
  <si>
    <t>School For Workers</t>
  </si>
  <si>
    <t>432</t>
  </si>
  <si>
    <t>Sheet Metal</t>
  </si>
  <si>
    <t>433</t>
  </si>
  <si>
    <t>Shoe Servicing</t>
  </si>
  <si>
    <t>434</t>
  </si>
  <si>
    <t>Sprinkler Fitting</t>
  </si>
  <si>
    <t>435</t>
  </si>
  <si>
    <t>Steamfitting</t>
  </si>
  <si>
    <t>437</t>
  </si>
  <si>
    <t>Structural Steel And Iron Work</t>
  </si>
  <si>
    <t>438</t>
  </si>
  <si>
    <t>Manufacturing Technology</t>
  </si>
  <si>
    <t>439</t>
  </si>
  <si>
    <t>Tool And Die Making</t>
  </si>
  <si>
    <t>440</t>
  </si>
  <si>
    <t>Upholstery</t>
  </si>
  <si>
    <t>441</t>
  </si>
  <si>
    <t>Watch And Allied Instmt Repair</t>
  </si>
  <si>
    <t>442</t>
  </si>
  <si>
    <t>Welding</t>
  </si>
  <si>
    <t>443</t>
  </si>
  <si>
    <t>Building Service</t>
  </si>
  <si>
    <t>444</t>
  </si>
  <si>
    <t>Numerical Control</t>
  </si>
  <si>
    <t>445</t>
  </si>
  <si>
    <t>Appliance Servicing</t>
  </si>
  <si>
    <t>446</t>
  </si>
  <si>
    <t>Roofing</t>
  </si>
  <si>
    <t>447</t>
  </si>
  <si>
    <t>Operating Engineer</t>
  </si>
  <si>
    <t>448</t>
  </si>
  <si>
    <t>Maritime</t>
  </si>
  <si>
    <t>449</t>
  </si>
  <si>
    <t>Industrial Safety</t>
  </si>
  <si>
    <t>450</t>
  </si>
  <si>
    <t>Office Machine Repair</t>
  </si>
  <si>
    <t>Telephone &amp; Cable</t>
  </si>
  <si>
    <t>453</t>
  </si>
  <si>
    <t>Recreational Equipment Services</t>
  </si>
  <si>
    <t>454</t>
  </si>
  <si>
    <t>Packaging Serviceperson</t>
  </si>
  <si>
    <t>455</t>
  </si>
  <si>
    <t>Supervision-Management</t>
  </si>
  <si>
    <t>457</t>
  </si>
  <si>
    <t>Metal Fabrication</t>
  </si>
  <si>
    <t>458</t>
  </si>
  <si>
    <t>Commercial Driving</t>
  </si>
  <si>
    <t>460</t>
  </si>
  <si>
    <t>Machine Repair</t>
  </si>
  <si>
    <t>461</t>
  </si>
  <si>
    <t>Small Engine + Chassis Mechanic</t>
  </si>
  <si>
    <t>462</t>
  </si>
  <si>
    <t>Industrial Equip Mechanic</t>
  </si>
  <si>
    <t>463</t>
  </si>
  <si>
    <t>Plastics</t>
  </si>
  <si>
    <t>464</t>
  </si>
  <si>
    <t>Maintenance Technician</t>
  </si>
  <si>
    <t>465</t>
  </si>
  <si>
    <t>Wood Manufacturing Technology</t>
  </si>
  <si>
    <t>467</t>
  </si>
  <si>
    <t>Bus Driver Training</t>
  </si>
  <si>
    <t>468</t>
  </si>
  <si>
    <t>469</t>
  </si>
  <si>
    <t>Petroleum Chemical Service</t>
  </si>
  <si>
    <t>470</t>
  </si>
  <si>
    <t>Parts &amp; Material Exam &amp; Inspect</t>
  </si>
  <si>
    <t>472</t>
  </si>
  <si>
    <t>473</t>
  </si>
  <si>
    <t>Water Vessel Operation</t>
  </si>
  <si>
    <t>475</t>
  </si>
  <si>
    <t>Construction Worker</t>
  </si>
  <si>
    <t>476</t>
  </si>
  <si>
    <t>Construction Trades General</t>
  </si>
  <si>
    <t>480</t>
  </si>
  <si>
    <t>Renewable Energy - Foundations</t>
  </si>
  <si>
    <t>481</t>
  </si>
  <si>
    <t>Energy Conservation</t>
  </si>
  <si>
    <t>482</t>
  </si>
  <si>
    <t>Renewable Energy - Electricity</t>
  </si>
  <si>
    <t>483</t>
  </si>
  <si>
    <t>Renewable Energy - Thermal</t>
  </si>
  <si>
    <t>484</t>
  </si>
  <si>
    <t>Bio-Fuels/Bio-Mass</t>
  </si>
  <si>
    <t>485</t>
  </si>
  <si>
    <t>Nuclear Energy</t>
  </si>
  <si>
    <t>486</t>
  </si>
  <si>
    <t>Airframe &amp; Aircraft Technology</t>
  </si>
  <si>
    <t>487</t>
  </si>
  <si>
    <t>Drone Technology</t>
  </si>
  <si>
    <t>490</t>
  </si>
  <si>
    <t>Interdisciplinary Sustainability</t>
  </si>
  <si>
    <t>499</t>
  </si>
  <si>
    <t>Technical Studies</t>
  </si>
  <si>
    <t>501</t>
  </si>
  <si>
    <t>502</t>
  </si>
  <si>
    <t>Barbering/Cosmetology</t>
  </si>
  <si>
    <t>503</t>
  </si>
  <si>
    <t>Fire Technology</t>
  </si>
  <si>
    <t>504</t>
  </si>
  <si>
    <t>Criminal Justice</t>
  </si>
  <si>
    <t>506</t>
  </si>
  <si>
    <t>Environmental</t>
  </si>
  <si>
    <t>507</t>
  </si>
  <si>
    <t>Dental Laboratory Technology</t>
  </si>
  <si>
    <t>508</t>
  </si>
  <si>
    <t>Dental</t>
  </si>
  <si>
    <t>509</t>
  </si>
  <si>
    <t>Medical Assistant</t>
  </si>
  <si>
    <t>510</t>
  </si>
  <si>
    <t>512</t>
  </si>
  <si>
    <t>Surgical Tech</t>
  </si>
  <si>
    <t>513</t>
  </si>
  <si>
    <t>Laboratory Assistant</t>
  </si>
  <si>
    <t>514</t>
  </si>
  <si>
    <t>Occupational Therapy Assistant</t>
  </si>
  <si>
    <t>515</t>
  </si>
  <si>
    <t>Respiratory Care Practitioner</t>
  </si>
  <si>
    <t>516</t>
  </si>
  <si>
    <t>Optometrics</t>
  </si>
  <si>
    <t>517</t>
  </si>
  <si>
    <t>Renal Dialysis</t>
  </si>
  <si>
    <t>519</t>
  </si>
  <si>
    <t>Institutional Housekeeping</t>
  </si>
  <si>
    <t>520</t>
  </si>
  <si>
    <t>521</t>
  </si>
  <si>
    <t>Cardiovascular</t>
  </si>
  <si>
    <t>522</t>
  </si>
  <si>
    <t>Educational Services</t>
  </si>
  <si>
    <t>523</t>
  </si>
  <si>
    <t>Chiropractic Services</t>
  </si>
  <si>
    <t>524</t>
  </si>
  <si>
    <t>Physical Therapy Assistant</t>
  </si>
  <si>
    <t>525</t>
  </si>
  <si>
    <t>Electroencephalograph Assistant</t>
  </si>
  <si>
    <t>526</t>
  </si>
  <si>
    <t>Radiologic Technology</t>
  </si>
  <si>
    <t>527</t>
  </si>
  <si>
    <t>Water/Wastewater Technology</t>
  </si>
  <si>
    <t>528</t>
  </si>
  <si>
    <t>Funeral Service</t>
  </si>
  <si>
    <t>529</t>
  </si>
  <si>
    <t>Hazardous Materials</t>
  </si>
  <si>
    <t>530</t>
  </si>
  <si>
    <t>Medical Records</t>
  </si>
  <si>
    <t>531</t>
  </si>
  <si>
    <t>Emergency Medical Service</t>
  </si>
  <si>
    <t>532</t>
  </si>
  <si>
    <t>Speech-Language Pathology</t>
  </si>
  <si>
    <t>533</t>
  </si>
  <si>
    <t>534</t>
  </si>
  <si>
    <t>Central Services Tech./Assistant</t>
  </si>
  <si>
    <t>535</t>
  </si>
  <si>
    <t>Recreational Therapy</t>
  </si>
  <si>
    <t>536</t>
  </si>
  <si>
    <t>Pharmacy</t>
  </si>
  <si>
    <t>537</t>
  </si>
  <si>
    <t>Therapeutic Massage</t>
  </si>
  <si>
    <t>538</t>
  </si>
  <si>
    <t>539</t>
  </si>
  <si>
    <t>541</t>
  </si>
  <si>
    <t>Anesthesiology</t>
  </si>
  <si>
    <t>543</t>
  </si>
  <si>
    <t>Nursing</t>
  </si>
  <si>
    <t>544</t>
  </si>
  <si>
    <t>Gerontology</t>
  </si>
  <si>
    <t>545</t>
  </si>
  <si>
    <t>Developmental Disabilities Svcs</t>
  </si>
  <si>
    <t>546</t>
  </si>
  <si>
    <t>Health And Wellness</t>
  </si>
  <si>
    <t>550</t>
  </si>
  <si>
    <t>Substance Use Disorder Services</t>
  </si>
  <si>
    <t>555</t>
  </si>
  <si>
    <t>Telecommunicator</t>
  </si>
  <si>
    <t>557</t>
  </si>
  <si>
    <t>Library Sciences</t>
  </si>
  <si>
    <t>560</t>
  </si>
  <si>
    <t>Health &amp; Wellness</t>
  </si>
  <si>
    <t>575</t>
  </si>
  <si>
    <t>Communitybased Residential Facil</t>
  </si>
  <si>
    <t>580</t>
  </si>
  <si>
    <t>Geriatric Services</t>
  </si>
  <si>
    <t>599</t>
  </si>
  <si>
    <t>General Service Occupations</t>
  </si>
  <si>
    <t>601</t>
  </si>
  <si>
    <t>Air Cond &amp; Refrig Technology</t>
  </si>
  <si>
    <t>602</t>
  </si>
  <si>
    <t>Automotive Technology</t>
  </si>
  <si>
    <t>603</t>
  </si>
  <si>
    <t>Chemical Technology</t>
  </si>
  <si>
    <t>605</t>
  </si>
  <si>
    <t>Electronic Technology</t>
  </si>
  <si>
    <t>606</t>
  </si>
  <si>
    <t>Mechanical Technology</t>
  </si>
  <si>
    <t>607</t>
  </si>
  <si>
    <t>Civil Engineering Technology</t>
  </si>
  <si>
    <t>608</t>
  </si>
  <si>
    <t>Technical Engineering</t>
  </si>
  <si>
    <t>609</t>
  </si>
  <si>
    <t>612</t>
  </si>
  <si>
    <t>Fluid Power Technology</t>
  </si>
  <si>
    <t>613</t>
  </si>
  <si>
    <t>Metallurgical Technology</t>
  </si>
  <si>
    <t>614</t>
  </si>
  <si>
    <t>Architectural Technology</t>
  </si>
  <si>
    <t>617</t>
  </si>
  <si>
    <t>Tool &amp; Die Design</t>
  </si>
  <si>
    <t>619</t>
  </si>
  <si>
    <t>Plastics Technology</t>
  </si>
  <si>
    <t>620</t>
  </si>
  <si>
    <t>Electromechanical Technology</t>
  </si>
  <si>
    <t>621</t>
  </si>
  <si>
    <t>Industrial Welding Technology</t>
  </si>
  <si>
    <t>622</t>
  </si>
  <si>
    <t>Laser Electro Optics</t>
  </si>
  <si>
    <t>623</t>
  </si>
  <si>
    <t>Industrial Manufacturing Tech</t>
  </si>
  <si>
    <t>624</t>
  </si>
  <si>
    <t>Nuclear Technology</t>
  </si>
  <si>
    <t>625</t>
  </si>
  <si>
    <t>Quality Interdisciplinary</t>
  </si>
  <si>
    <t>628</t>
  </si>
  <si>
    <t>Automated Manufacturing</t>
  </si>
  <si>
    <t>630</t>
  </si>
  <si>
    <t>Composite Technology</t>
  </si>
  <si>
    <t>631</t>
  </si>
  <si>
    <t>Industry 4.0</t>
  </si>
  <si>
    <t>635</t>
  </si>
  <si>
    <t>Nanotechnology</t>
  </si>
  <si>
    <t>636</t>
  </si>
  <si>
    <t>Electron Microscopy Technician</t>
  </si>
  <si>
    <t>660</t>
  </si>
  <si>
    <t>Electronics Foundation</t>
  </si>
  <si>
    <t>662</t>
  </si>
  <si>
    <t>663</t>
  </si>
  <si>
    <t>664</t>
  </si>
  <si>
    <t>Automation Systems Technology</t>
  </si>
  <si>
    <t>699</t>
  </si>
  <si>
    <t>Technical Communications</t>
  </si>
  <si>
    <t>701</t>
  </si>
  <si>
    <t>Telecasting</t>
  </si>
  <si>
    <t>801</t>
  </si>
  <si>
    <t>Communication Skills</t>
  </si>
  <si>
    <t>802</t>
  </si>
  <si>
    <t>Foreign Language</t>
  </si>
  <si>
    <t>803</t>
  </si>
  <si>
    <t>History</t>
  </si>
  <si>
    <t>804</t>
  </si>
  <si>
    <t>Mathematics</t>
  </si>
  <si>
    <t>805</t>
  </si>
  <si>
    <t>Music</t>
  </si>
  <si>
    <t>806</t>
  </si>
  <si>
    <t>Natural Science</t>
  </si>
  <si>
    <t>807</t>
  </si>
  <si>
    <t>Physical Education</t>
  </si>
  <si>
    <t>Reading</t>
  </si>
  <si>
    <t>809</t>
  </si>
  <si>
    <t>Social Science</t>
  </si>
  <si>
    <t>810</t>
  </si>
  <si>
    <t>Speech</t>
  </si>
  <si>
    <t>812</t>
  </si>
  <si>
    <t>Driver Education</t>
  </si>
  <si>
    <t>815</t>
  </si>
  <si>
    <t>Art</t>
  </si>
  <si>
    <t>816</t>
  </si>
  <si>
    <t>Motorcycle/Moped Driver Ed</t>
  </si>
  <si>
    <t>817</t>
  </si>
  <si>
    <t>Safety</t>
  </si>
  <si>
    <t>818</t>
  </si>
  <si>
    <t>825</t>
  </si>
  <si>
    <t>Individualized Technical Studies</t>
  </si>
  <si>
    <t>831</t>
  </si>
  <si>
    <t>General College: Comm Skills</t>
  </si>
  <si>
    <t>834</t>
  </si>
  <si>
    <t>General College: Mathematics</t>
  </si>
  <si>
    <t>835</t>
  </si>
  <si>
    <t>General College: College Success</t>
  </si>
  <si>
    <t>836</t>
  </si>
  <si>
    <t>General College: Natural Science</t>
  </si>
  <si>
    <t>838</t>
  </si>
  <si>
    <t>General College: Reading</t>
  </si>
  <si>
    <t>851</t>
  </si>
  <si>
    <t>English</t>
  </si>
  <si>
    <t>852</t>
  </si>
  <si>
    <t>853</t>
  </si>
  <si>
    <t>854</t>
  </si>
  <si>
    <t>855</t>
  </si>
  <si>
    <t>Music &amp; Arts</t>
  </si>
  <si>
    <t>856</t>
  </si>
  <si>
    <t>Science</t>
  </si>
  <si>
    <t>857</t>
  </si>
  <si>
    <t>Health Education</t>
  </si>
  <si>
    <t>858</t>
  </si>
  <si>
    <t>859</t>
  </si>
  <si>
    <t>860</t>
  </si>
  <si>
    <t>Computer Basics</t>
  </si>
  <si>
    <t>861</t>
  </si>
  <si>
    <t>English Language Learners</t>
  </si>
  <si>
    <t>862</t>
  </si>
  <si>
    <t>Career Education</t>
  </si>
  <si>
    <t>863</t>
  </si>
  <si>
    <t>Intensive English Program</t>
  </si>
  <si>
    <t>890</t>
  </si>
  <si>
    <t>General Studies</t>
  </si>
  <si>
    <t>891</t>
  </si>
  <si>
    <t>Avocational</t>
  </si>
  <si>
    <t>Other Exclusions -- classifications 5432, 5433 &amp; 6019</t>
  </si>
  <si>
    <t>A1 Associate Arts/Science FTE</t>
  </si>
  <si>
    <t>082</t>
  </si>
  <si>
    <t>Agriculture Automation</t>
  </si>
  <si>
    <t>Not Otherwise Assigned</t>
  </si>
  <si>
    <t>319</t>
  </si>
  <si>
    <t>Brewing Science</t>
  </si>
  <si>
    <t>NOT OTHERWISE ASSIGNED</t>
  </si>
  <si>
    <t>Responsible Beverage &amp; Tobacco Service</t>
  </si>
  <si>
    <t>325</t>
  </si>
  <si>
    <t>451</t>
  </si>
  <si>
    <t>Language Interpreter</t>
  </si>
  <si>
    <t>State Grants - other sources 4255-4259 &amp; 4261, (net of VE-CA-9, line D.4)</t>
  </si>
  <si>
    <t>**Basis B: All districts are to enter the same amounts and %'s for Basis A.</t>
  </si>
  <si>
    <t>B1 Associate of Arts/Science Salaries</t>
  </si>
  <si>
    <t>B2 Associate Deg Salaries</t>
  </si>
  <si>
    <t>B3 Technical Diploma Salaries</t>
  </si>
  <si>
    <t>B4 Vocational Adult Salaries</t>
  </si>
  <si>
    <t>B5 Postsecondary Salaries</t>
  </si>
  <si>
    <t>B6 Community Serv Salaries</t>
  </si>
  <si>
    <t>B   Total Salaries</t>
  </si>
  <si>
    <t>ADVANCED MANUFACTURING</t>
  </si>
  <si>
    <t>AGRICULTURE</t>
  </si>
  <si>
    <t>ARTS, ENTERTAINMENT, &amp; DESIGN</t>
  </si>
  <si>
    <t>CONSTRUCTION</t>
  </si>
  <si>
    <t>DIGITAL TECHNOLOGY</t>
  </si>
  <si>
    <t>EDUCATION</t>
  </si>
  <si>
    <t>ENERGY &amp; NATURAL RESOURCES</t>
  </si>
  <si>
    <t>FINANCIAL SERVICES</t>
  </si>
  <si>
    <t>HEALTHCARE</t>
  </si>
  <si>
    <t>HOSPITALITY, EVENTS, &amp; TOURISM</t>
  </si>
  <si>
    <t>MANAGEMENT &amp; ENTREPRENEURSHIP</t>
  </si>
  <si>
    <t>MARKETING &amp; SALES</t>
  </si>
  <si>
    <t>PUBLIC SERVICE &amp; SAFETY</t>
  </si>
  <si>
    <t>SUPPLY CHAIN &amp; TRANSPORTATION</t>
  </si>
  <si>
    <t>2026-27</t>
  </si>
  <si>
    <t>Moderized Cluster</t>
  </si>
  <si>
    <t>Healthcare</t>
  </si>
  <si>
    <t>Energy &amp; Natural Resources</t>
  </si>
  <si>
    <t>067</t>
  </si>
  <si>
    <t>Food Lab Technology</t>
  </si>
  <si>
    <t>098</t>
  </si>
  <si>
    <t>Veterinary</t>
  </si>
  <si>
    <t>Financial Services</t>
  </si>
  <si>
    <t>Management &amp; Entrepreneurship</t>
  </si>
  <si>
    <t>Digital Technology</t>
  </si>
  <si>
    <t>Marketing &amp; Sales</t>
  </si>
  <si>
    <t>Hospitality, Events, &amp; Tourism</t>
  </si>
  <si>
    <t>Public Service &amp; Safety</t>
  </si>
  <si>
    <t>Global Studies</t>
  </si>
  <si>
    <t>Applied Global Language</t>
  </si>
  <si>
    <t>Supply Chain &amp; Transportation</t>
  </si>
  <si>
    <t>Advanced Manufacturing</t>
  </si>
  <si>
    <t>Arts, Entertainment, &amp; Design</t>
  </si>
  <si>
    <t>Applied Music</t>
  </si>
  <si>
    <t>Food Preparation</t>
  </si>
  <si>
    <t>Interior Design</t>
  </si>
  <si>
    <t>Education</t>
  </si>
  <si>
    <t>Family &amp; Consumer Sciences</t>
  </si>
  <si>
    <t>Construction</t>
  </si>
  <si>
    <t>Diesel Mechanics Technology</t>
  </si>
  <si>
    <t>Heavy Equipment Maintenance</t>
  </si>
  <si>
    <t>Electrical Utility</t>
  </si>
  <si>
    <t>Foundations for Healthcare Careers</t>
  </si>
  <si>
    <t>Complementary Medical Support</t>
  </si>
  <si>
    <t>Visual and Auditory Impairment Services</t>
  </si>
  <si>
    <t>Health Navigator</t>
  </si>
  <si>
    <t>Electrical Engineering Technology</t>
  </si>
  <si>
    <t>Computer Control Engineering Technology</t>
  </si>
  <si>
    <t>Traffic Safety</t>
  </si>
  <si>
    <t>899</t>
  </si>
  <si>
    <t>Elective Course</t>
  </si>
  <si>
    <t>ASSOCIATE OF ARTS/SCIENCE</t>
  </si>
  <si>
    <t>ASSOCIATE DEGREE</t>
  </si>
  <si>
    <t>TECHNICAL DIPLOMA</t>
  </si>
  <si>
    <t>VOCATIONAL ADULT</t>
  </si>
  <si>
    <t>NON-POST SECONDARY</t>
  </si>
  <si>
    <t>TOTAL AIDABLE</t>
  </si>
  <si>
    <t>COMMUNITY SERVICE</t>
  </si>
  <si>
    <t>Item</t>
  </si>
  <si>
    <t>A-J</t>
  </si>
  <si>
    <t>End sheet contents</t>
  </si>
  <si>
    <t>Worksheet code</t>
  </si>
  <si>
    <t>Worksheet information</t>
  </si>
  <si>
    <t>Modernized Cluster Number</t>
  </si>
  <si>
    <t>VE-CA-9
38.04(11)</t>
  </si>
  <si>
    <t>VE-CA-1
38.04(11)</t>
  </si>
  <si>
    <t>GENERAL &amp; SPECIAL REV</t>
  </si>
  <si>
    <t>FUNDS 1-2 SUBTOTAL</t>
  </si>
  <si>
    <t>CAPITAL PROJECTS</t>
  </si>
  <si>
    <t>DEBT SERVICE</t>
  </si>
  <si>
    <t>INTERNAL SERVICE</t>
  </si>
  <si>
    <t>TOTAL
ALL FUNDS</t>
  </si>
  <si>
    <t>SPECIAL REV
NON AIDABLE</t>
  </si>
  <si>
    <t>End of Sheet Contents</t>
  </si>
  <si>
    <t>VE-CA-2
38.04(11)</t>
  </si>
  <si>
    <t>EXPENDITURE
CATEGORY</t>
  </si>
  <si>
    <t>TOTAL AMOUNT (All funds and functions)</t>
  </si>
  <si>
    <t>DISTRIBUTION BASIS
FROM VE-CA-6</t>
  </si>
  <si>
    <t>VE-CA-3
38.04 (11)</t>
  </si>
  <si>
    <t>VE-CA-4
38.04(11)</t>
  </si>
  <si>
    <t>ADVANCED MANUFACTURING CLUSTER TOTAL</t>
  </si>
  <si>
    <t>ASSOCIATE OF
ARTS/SCIENCE</t>
  </si>
  <si>
    <t>ASSOCIATE
DEGREE</t>
  </si>
  <si>
    <t>TECHNICAL
DIPLOMA</t>
  </si>
  <si>
    <t>VOCATIONAL
ADULT</t>
  </si>
  <si>
    <t>NON-POST
SECONDARY</t>
  </si>
  <si>
    <t>COMMUNITY
SERVICES</t>
  </si>
  <si>
    <t>AGRICULTURE CLUSTER TOTAL</t>
  </si>
  <si>
    <t>ARTS, ENTERTAINMENT, &amp; DESIGN CLUSTER TOTAL</t>
  </si>
  <si>
    <t>CONSTRUCTION CLUSTER TOTAL</t>
  </si>
  <si>
    <t>DIGITAL TECHNOLOGY CLUSTER TOTAL</t>
  </si>
  <si>
    <t>TITLE: Cost Allocation Report Template
PURPOSE: The WTCS requires a cost allocation report be provided to them periodically during the year.  These reports may be in an actual, budget, or projected mode.</t>
  </si>
  <si>
    <t>The following tabs contain cells requiring manual input. 
VE-CA-1
VE-CA-2
VE-CA-3
VE-CA-6
VE-CA-7
VE-CA-9
VE-VA-9S
The cells requring input contain blue text, and also listed at the bottom of each tab.</t>
  </si>
  <si>
    <t xml:space="preserve">Cells requiring input:
7C, 7D, 7F, 7G, 7H, 7I, 7J, 8C, 8D, 8F, 8G, 8H, 8I, 8J, 9C, 9D, 9F, 9G, 9H, 9I, 9J, 10C, 10D, 10F, 10G, 10H, 10I, 10J, 11C, 11D, 11F, 11G, 11H, 11I, 11J, 13C, 13D, 13F, 13G, 13H, 13I, 13J, 15C, 15D, 15F, 15G, 15H, 15I, 15J, 16C, 16D, 16F, 16G, 16H, 16I, 16J </t>
  </si>
  <si>
    <t>Cells requiring input:
4C, 5C, 6C, 7C, 8C</t>
  </si>
  <si>
    <t>Cells requiring input:
7D, 7E, 7F, 7G, 7H, 7I, 7J, 7K, 7L, 7M, 7N, 7O, 7P, 7Q, 7R, 7S</t>
  </si>
  <si>
    <t>EDUCATION CLUSTER TOTAL</t>
  </si>
  <si>
    <t>Advanced Manufacturing Cluster Total Table</t>
  </si>
  <si>
    <t>Agriculture Cluster Total Table</t>
  </si>
  <si>
    <t>Arts, Entertainment, &amp; Design Cluster Total Table</t>
  </si>
  <si>
    <t>Contstruction Cluster Total Table</t>
  </si>
  <si>
    <t>Digital Technology Cluster Total Table</t>
  </si>
  <si>
    <t>Education Cluster Total Table</t>
  </si>
  <si>
    <t>Financial Services Cluster Table</t>
  </si>
  <si>
    <t>ENERGY &amp; NATURAL RESOURCES CLUSTER TOTAL</t>
  </si>
  <si>
    <t>Energy &amp; Natural Resources Cluster Total Table</t>
  </si>
  <si>
    <t>FINANCIAL SERVICES CLUSTER TOTAL</t>
  </si>
  <si>
    <t>Healthcare Cluster Total Table</t>
  </si>
  <si>
    <t>HEALTHCARE CLUSTER TOTAL</t>
  </si>
  <si>
    <t>Hospitality, Events &amp; Tourism Cluster Total Table</t>
  </si>
  <si>
    <t>HOSPITALITY, EVENTS, &amp; TOURISM CLUSTER TOTAL</t>
  </si>
  <si>
    <t>Human Services Cluster Total Table</t>
  </si>
  <si>
    <t>HUMAN SERVICES CLUSTER TOTAL</t>
  </si>
  <si>
    <t>Management &amp; Entrepreneurship Cluster Total Table</t>
  </si>
  <si>
    <t>MANAGEMENT &amp; ENTREPRENEURSHIP CLUSTER TOTAL</t>
  </si>
  <si>
    <t>Marketing &amp; Sales Cluster Total Table</t>
  </si>
  <si>
    <t>MARKETING &amp; SALES CLUSTER TABLE</t>
  </si>
  <si>
    <t>Public Service &amp; Safety Cluster Total Table</t>
  </si>
  <si>
    <t>PUBLIC SERVICE &amp; SAFETY CLUSTER TOTAL</t>
  </si>
  <si>
    <t>Supply Chain &amp; Transportation Cluster Total Table</t>
  </si>
  <si>
    <t>SUPPLY CHAIN &amp; TRANSPORTATION CLUSTER TOTAL</t>
  </si>
  <si>
    <t>Not Otherwise Assigned Cluster Total Table</t>
  </si>
  <si>
    <t>NOT OTHERWISE ASSIGNED CLUSTER TOTAL</t>
  </si>
  <si>
    <t>VE-CA-5
38.04(11)</t>
  </si>
  <si>
    <t>VE-CA-6
38.04(11)</t>
  </si>
  <si>
    <t xml:space="preserve">Cells requiring input:
8B to 8Q, 10B to 10Q, 12B to 12Q, 14B to 14Q, 16B to 16Q, 18B to 18Q, 20B to 20Q, 22B to 22Q, 24B to 24Q, 26B to 26Q, 28B to 28Q, 30B to 30Q, 32B to 32Q </t>
  </si>
  <si>
    <t>VE-CA-7
38.04(11)</t>
  </si>
  <si>
    <t>SPECIAL
REVENUE</t>
  </si>
  <si>
    <t>CAPITAL
PROJECTS</t>
  </si>
  <si>
    <t>DEBT
SERVICE</t>
  </si>
  <si>
    <t>INTERNAL
SERVICE</t>
  </si>
  <si>
    <t>SPECIAL REVENUE
NON-AIDABLE</t>
  </si>
  <si>
    <t>Cells requiring input:
6C to 6I, 7C to 7I, 8C to 8I, 9C to 9I, 10C to 10I, 11C to 11I, 12C to 12I, 14C to 14I, 16C to 16I, 17C to 17I</t>
  </si>
  <si>
    <t>18K must equal 17K from tab (schedule) VE-CA-1</t>
  </si>
  <si>
    <t>Cells requiring input:
10C to 10G, 10I, 13I, 13J, 15C to 15F, 16C to 16G, 20H, 22H</t>
  </si>
  <si>
    <t>VE-CA-9 Supplemental
38.04(11)</t>
  </si>
  <si>
    <t>Details of VE-CA-9, Lines D.2 and D.3 Funds 1 &amp; 2 ONLY</t>
  </si>
  <si>
    <t>Cells requiring input:
9C, 10C, 15C, 16C, 17C, 18C, 19C, 23B, 24B, 25B, 26B, 27B</t>
  </si>
  <si>
    <t>Cell 14J must equal cell 14D on tab (schedule) VE-CA-3</t>
  </si>
  <si>
    <t>Cell 26J must equal cell 14E on tab (schedule) VE-CA-3</t>
  </si>
  <si>
    <t>Cell 38J must equal cell 14F on tab (schedule) VE-CA-3</t>
  </si>
  <si>
    <t>Cell 50J must equal cell 14G on tab (schedule) VE-CA-3</t>
  </si>
  <si>
    <t>Cell 62J must equal cell 14H on tab (schedule) VE-CA-3</t>
  </si>
  <si>
    <t>Cell 74J must equal cell 14I on tab (schedule) VE-CA-3</t>
  </si>
  <si>
    <t>Cell 86J must equal cell 14J on tab (schedule) VE-CA-3</t>
  </si>
  <si>
    <t>Cell 98J must equal cell 14K on tab (schedule) VE-CA-3</t>
  </si>
  <si>
    <t>Cell 110J must equal cell 14L on tab (schedule) VE-CA-3</t>
  </si>
  <si>
    <t>Cell 122J must equal cell 14M on tab (schedule) VE-CA-3</t>
  </si>
  <si>
    <t>Cell 134J must equal cell 14N on tab (schedule) VE-CA-3</t>
  </si>
  <si>
    <t>Cell 146J must equal cell 14O on tab (schedule) VE-CA-3</t>
  </si>
  <si>
    <t>Cell 158J must equal cell 14P on tab (schedule) VE-CA-3</t>
  </si>
  <si>
    <t>Cell 170J must equal cell 14Q on tab (schedule) VE-CA-3</t>
  </si>
  <si>
    <t>Cell 182J must equal cell 14R on tab (schedule) VE-CA-3</t>
  </si>
  <si>
    <t>Cell 194J must equal cell 14S on tab (schedule) VE-CA-3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</si>
</sst>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quot;$&quot;* #,##0_);_(&quot;$&quot;* \(#,##0\);_(&quot;$&quot;* &quot;-&quot;??_);_(@_)"/>
    <numFmt numFmtId="165" formatCode="_(* #,##0_);_(* \(#,##0\);_(* &quot;-&quot;??_);_(@_)"/>
  </numFmts>
  <fonts count="24" x14ac:knownFonts="1">
    <font>
      <sz val="10"/>
      <name val="Arial"/>
    </font>
    <font>
      <b/>
      <i/>
      <sz val="10"/>
      <name val="Arial"/>
    </font>
    <font>
      <sz val="10"/>
      <name val="Arial"/>
      <family val="2"/>
    </font>
    <font>
      <sz val="8"/>
      <name val="Arial"/>
      <family val="2"/>
    </font>
    <font>
      <sz val="10"/>
      <name val="Arial"/>
      <family val="2"/>
    </font>
    <font>
      <sz val="9"/>
      <name val="Arial"/>
      <family val="2"/>
    </font>
    <font>
      <sz val="8"/>
      <color indexed="12"/>
      <name val="Arial"/>
      <family val="2"/>
    </font>
    <font>
      <sz val="10"/>
      <color indexed="12"/>
      <name val="Arial"/>
      <family val="2"/>
    </font>
    <font>
      <sz val="9"/>
      <color indexed="12"/>
      <name val="Arial"/>
      <family val="2"/>
    </font>
    <font>
      <b/>
      <sz val="11"/>
      <color indexed="10"/>
      <name val="Arial"/>
      <family val="2"/>
    </font>
    <font>
      <sz val="9"/>
      <color indexed="81"/>
      <name val="Tahoma"/>
      <family val="2"/>
    </font>
    <font>
      <b/>
      <sz val="9"/>
      <color indexed="81"/>
      <name val="Tahoma"/>
      <family val="2"/>
    </font>
    <font>
      <b/>
      <sz val="10"/>
      <name val="Arial"/>
      <family val="2"/>
    </font>
    <font>
      <b/>
      <sz val="11"/>
      <color theme="1"/>
      <name val="Calibri"/>
      <family val="2"/>
      <scheme val="minor"/>
    </font>
    <font>
      <sz val="11"/>
      <name val="Arial"/>
      <family val="2"/>
    </font>
    <font>
      <sz val="11"/>
      <color indexed="12"/>
      <name val="Arial"/>
      <family val="2"/>
    </font>
    <font>
      <b/>
      <sz val="11"/>
      <color rgb="FFA20000"/>
      <name val="Arial"/>
      <family val="2"/>
    </font>
    <font>
      <sz val="12"/>
      <name val="Arial"/>
      <family val="2"/>
    </font>
    <font>
      <sz val="10"/>
      <color theme="1"/>
      <name val="Arial"/>
      <family val="2"/>
    </font>
    <font>
      <b/>
      <sz val="10"/>
      <color theme="1"/>
      <name val="Arial"/>
      <family val="2"/>
    </font>
    <font>
      <b/>
      <sz val="10"/>
      <color rgb="FFA20000"/>
      <name val="Arial"/>
      <family val="2"/>
    </font>
    <font>
      <sz val="10"/>
      <color theme="1"/>
      <name val="Arial"/>
    </font>
    <font>
      <b/>
      <sz val="10"/>
      <color theme="5" tint="-0.249977111117893"/>
      <name val="Arial"/>
      <family val="2"/>
    </font>
    <font>
      <sz val="10"/>
      <color theme="5" tint="-0.249977111117893"/>
      <name val="Arial"/>
      <family val="2"/>
    </font>
  </fonts>
  <fills count="4">
    <fill>
      <patternFill patternType="none"/>
    </fill>
    <fill>
      <patternFill patternType="gray125"/>
    </fill>
    <fill>
      <patternFill patternType="solid">
        <fgColor indexed="22"/>
        <bgColor indexed="64"/>
      </patternFill>
    </fill>
    <fill>
      <patternFill patternType="solid">
        <fgColor theme="0" tint="-0.14999847407452621"/>
        <bgColor theme="0" tint="-0.14999847407452621"/>
      </patternFill>
    </fill>
  </fills>
  <borders count="7">
    <border>
      <left/>
      <right/>
      <top/>
      <bottom/>
      <diagonal/>
    </border>
    <border>
      <left/>
      <right/>
      <top/>
      <bottom style="thin">
        <color indexed="64"/>
      </bottom>
      <diagonal/>
    </border>
    <border>
      <left/>
      <right/>
      <top/>
      <bottom style="double">
        <color indexed="64"/>
      </bottom>
      <diagonal/>
    </border>
    <border>
      <left/>
      <right/>
      <top style="medium">
        <color indexed="64"/>
      </top>
      <bottom/>
      <diagonal/>
    </border>
    <border>
      <left/>
      <right/>
      <top/>
      <bottom style="medium">
        <color indexed="64"/>
      </bottom>
      <diagonal/>
    </border>
    <border>
      <left/>
      <right/>
      <top style="thin">
        <color theme="1"/>
      </top>
      <bottom style="thin">
        <color indexed="64"/>
      </bottom>
      <diagonal/>
    </border>
    <border>
      <left/>
      <right/>
      <top style="thin">
        <color indexed="64"/>
      </top>
      <bottom style="thin">
        <color indexed="64"/>
      </bottom>
      <diagonal/>
    </border>
  </borders>
  <cellStyleXfs count="5">
    <xf numFmtId="0" fontId="0" fillId="0" borderId="0"/>
    <xf numFmtId="43" fontId="2" fillId="0" borderId="0" applyFont="0" applyFill="0" applyBorder="0" applyAlignment="0" applyProtection="0"/>
    <xf numFmtId="41" fontId="2" fillId="0" borderId="0" applyFont="0" applyFill="0" applyBorder="0" applyAlignment="0" applyProtection="0"/>
    <xf numFmtId="44" fontId="2" fillId="0" borderId="0" applyFont="0" applyFill="0" applyBorder="0" applyAlignment="0" applyProtection="0"/>
    <xf numFmtId="42" fontId="2" fillId="0" borderId="0" applyFont="0" applyFill="0" applyBorder="0" applyAlignment="0" applyProtection="0"/>
  </cellStyleXfs>
  <cellXfs count="169">
    <xf numFmtId="0" fontId="0" fillId="0" borderId="0" xfId="0"/>
    <xf numFmtId="164" fontId="3" fillId="0" borderId="0" xfId="3" applyNumberFormat="1" applyFont="1"/>
    <xf numFmtId="0" fontId="3" fillId="0" borderId="0" xfId="0" applyFont="1"/>
    <xf numFmtId="42" fontId="3" fillId="0" borderId="0" xfId="4" applyFont="1"/>
    <xf numFmtId="0" fontId="0" fillId="0" borderId="0" xfId="0" applyAlignment="1">
      <alignment horizontal="right"/>
    </xf>
    <xf numFmtId="0" fontId="4" fillId="0" borderId="0" xfId="0" applyFont="1"/>
    <xf numFmtId="0" fontId="4" fillId="0" borderId="1" xfId="0" applyFont="1" applyBorder="1"/>
    <xf numFmtId="164" fontId="4" fillId="0" borderId="0" xfId="3" applyNumberFormat="1" applyFont="1"/>
    <xf numFmtId="164" fontId="4" fillId="0" borderId="1" xfId="3" applyNumberFormat="1" applyFont="1" applyBorder="1"/>
    <xf numFmtId="164" fontId="4" fillId="0" borderId="1" xfId="3" applyNumberFormat="1" applyFont="1" applyBorder="1" applyAlignment="1">
      <alignment horizontal="center"/>
    </xf>
    <xf numFmtId="0" fontId="5" fillId="0" borderId="0" xfId="0" applyFont="1"/>
    <xf numFmtId="0" fontId="5" fillId="0" borderId="0" xfId="0" applyFont="1" applyAlignment="1">
      <alignment horizontal="right"/>
    </xf>
    <xf numFmtId="0" fontId="5" fillId="0" borderId="1" xfId="0" applyFont="1" applyBorder="1"/>
    <xf numFmtId="0" fontId="5" fillId="0" borderId="1" xfId="0" applyFont="1" applyBorder="1" applyAlignment="1">
      <alignment horizontal="right"/>
    </xf>
    <xf numFmtId="0" fontId="5" fillId="0" borderId="0" xfId="0" applyFont="1" applyAlignment="1">
      <alignment horizontal="center"/>
    </xf>
    <xf numFmtId="0" fontId="5" fillId="0" borderId="1" xfId="0" applyFont="1" applyBorder="1" applyAlignment="1">
      <alignment horizontal="center"/>
    </xf>
    <xf numFmtId="0" fontId="0" fillId="0" borderId="1" xfId="0" applyBorder="1"/>
    <xf numFmtId="0" fontId="1" fillId="0" borderId="0" xfId="0" applyFont="1"/>
    <xf numFmtId="0" fontId="0" fillId="0" borderId="1" xfId="0" applyBorder="1" applyAlignment="1">
      <alignment horizontal="center"/>
    </xf>
    <xf numFmtId="0" fontId="0" fillId="0" borderId="1" xfId="0" applyBorder="1" applyAlignment="1">
      <alignment horizontal="right"/>
    </xf>
    <xf numFmtId="10" fontId="3" fillId="0" borderId="1" xfId="0" applyNumberFormat="1" applyFont="1" applyBorder="1"/>
    <xf numFmtId="3" fontId="4" fillId="0" borderId="0" xfId="0" applyNumberFormat="1" applyFont="1"/>
    <xf numFmtId="3" fontId="5" fillId="0" borderId="0" xfId="0" applyNumberFormat="1" applyFont="1"/>
    <xf numFmtId="3" fontId="5" fillId="0" borderId="1" xfId="0" applyNumberFormat="1" applyFont="1" applyBorder="1"/>
    <xf numFmtId="3" fontId="5" fillId="0" borderId="0" xfId="0" applyNumberFormat="1" applyFont="1" applyAlignment="1">
      <alignment horizontal="center"/>
    </xf>
    <xf numFmtId="165" fontId="0" fillId="0" borderId="0" xfId="1" applyNumberFormat="1" applyFont="1"/>
    <xf numFmtId="165" fontId="0" fillId="0" borderId="1" xfId="1" applyNumberFormat="1" applyFont="1" applyBorder="1"/>
    <xf numFmtId="43" fontId="0" fillId="0" borderId="0" xfId="1" applyFont="1"/>
    <xf numFmtId="164" fontId="7" fillId="0" borderId="1" xfId="3" applyNumberFormat="1" applyFont="1" applyBorder="1"/>
    <xf numFmtId="3" fontId="8" fillId="0" borderId="0" xfId="0" applyNumberFormat="1" applyFont="1"/>
    <xf numFmtId="10" fontId="3" fillId="0" borderId="4" xfId="0" applyNumberFormat="1" applyFont="1" applyBorder="1"/>
    <xf numFmtId="0" fontId="9" fillId="0" borderId="0" xfId="0" applyFont="1"/>
    <xf numFmtId="3" fontId="7" fillId="0" borderId="0" xfId="1" applyNumberFormat="1" applyFont="1"/>
    <xf numFmtId="164" fontId="7" fillId="0" borderId="1" xfId="3" applyNumberFormat="1" applyFont="1" applyFill="1" applyBorder="1"/>
    <xf numFmtId="3" fontId="7" fillId="0" borderId="1" xfId="1" applyNumberFormat="1" applyFont="1" applyFill="1" applyBorder="1"/>
    <xf numFmtId="0" fontId="3" fillId="0" borderId="1" xfId="0" applyFont="1" applyBorder="1" applyAlignment="1">
      <alignment horizontal="center" wrapText="1"/>
    </xf>
    <xf numFmtId="164" fontId="4" fillId="0" borderId="1" xfId="3" applyNumberFormat="1" applyFont="1" applyBorder="1" applyAlignment="1">
      <alignment horizontal="right"/>
    </xf>
    <xf numFmtId="4" fontId="3" fillId="0" borderId="0" xfId="2" applyNumberFormat="1" applyFont="1" applyBorder="1"/>
    <xf numFmtId="4" fontId="3" fillId="0" borderId="0" xfId="0" applyNumberFormat="1" applyFont="1"/>
    <xf numFmtId="4" fontId="6" fillId="0" borderId="0" xfId="0" applyNumberFormat="1" applyFont="1"/>
    <xf numFmtId="3" fontId="0" fillId="0" borderId="0" xfId="0" applyNumberFormat="1"/>
    <xf numFmtId="0" fontId="5" fillId="0" borderId="0" xfId="0" quotePrefix="1" applyFont="1" applyAlignment="1">
      <alignment horizontal="center"/>
    </xf>
    <xf numFmtId="0" fontId="13" fillId="0" borderId="0" xfId="0" applyFont="1" applyAlignment="1">
      <alignment horizontal="left"/>
    </xf>
    <xf numFmtId="0" fontId="0" fillId="0" borderId="0" xfId="0" applyAlignment="1">
      <alignment horizontal="left"/>
    </xf>
    <xf numFmtId="0" fontId="0" fillId="0" borderId="0" xfId="0" quotePrefix="1" applyAlignment="1">
      <alignment horizontal="left"/>
    </xf>
    <xf numFmtId="0" fontId="2" fillId="0" borderId="1" xfId="0" applyFont="1" applyBorder="1" applyAlignment="1">
      <alignment horizontal="center"/>
    </xf>
    <xf numFmtId="165" fontId="2" fillId="0" borderId="1" xfId="1" applyNumberFormat="1" applyFont="1" applyBorder="1" applyAlignment="1">
      <alignment horizontal="center"/>
    </xf>
    <xf numFmtId="44" fontId="14" fillId="0" borderId="0" xfId="3" applyFont="1"/>
    <xf numFmtId="44" fontId="14" fillId="0" borderId="1" xfId="3" applyFont="1" applyBorder="1"/>
    <xf numFmtId="44" fontId="14" fillId="0" borderId="0" xfId="3" applyFont="1" applyBorder="1"/>
    <xf numFmtId="3" fontId="14" fillId="0" borderId="0" xfId="3" applyNumberFormat="1" applyFont="1"/>
    <xf numFmtId="3" fontId="15" fillId="0" borderId="0" xfId="3" applyNumberFormat="1" applyFont="1"/>
    <xf numFmtId="3" fontId="15" fillId="0" borderId="0" xfId="3" applyNumberFormat="1" applyFont="1" applyFill="1"/>
    <xf numFmtId="3" fontId="15" fillId="0" borderId="1" xfId="3" applyNumberFormat="1" applyFont="1" applyBorder="1"/>
    <xf numFmtId="3" fontId="14" fillId="0" borderId="1" xfId="3" applyNumberFormat="1" applyFont="1" applyBorder="1"/>
    <xf numFmtId="3" fontId="14" fillId="0" borderId="0" xfId="3" applyNumberFormat="1" applyFont="1" applyBorder="1"/>
    <xf numFmtId="3" fontId="14" fillId="0" borderId="2" xfId="3" applyNumberFormat="1" applyFont="1" applyBorder="1"/>
    <xf numFmtId="44" fontId="16" fillId="0" borderId="0" xfId="3" applyFont="1"/>
    <xf numFmtId="44" fontId="9" fillId="0" borderId="0" xfId="3" applyFont="1"/>
    <xf numFmtId="0" fontId="14" fillId="0" borderId="0" xfId="0" applyFont="1"/>
    <xf numFmtId="0" fontId="17" fillId="0" borderId="0" xfId="0" applyFont="1"/>
    <xf numFmtId="0" fontId="14" fillId="0" borderId="1" xfId="0" applyFont="1" applyBorder="1"/>
    <xf numFmtId="0" fontId="14" fillId="0" borderId="1" xfId="0" applyFont="1" applyBorder="1" applyAlignment="1">
      <alignment horizontal="center"/>
    </xf>
    <xf numFmtId="3" fontId="14" fillId="0" borderId="0" xfId="1" applyNumberFormat="1" applyFont="1"/>
    <xf numFmtId="3" fontId="14" fillId="0" borderId="1" xfId="1" applyNumberFormat="1" applyFont="1" applyFill="1" applyBorder="1"/>
    <xf numFmtId="3" fontId="14" fillId="0" borderId="1" xfId="1" applyNumberFormat="1" applyFont="1" applyBorder="1"/>
    <xf numFmtId="3" fontId="14" fillId="0" borderId="0" xfId="0" applyNumberFormat="1" applyFont="1"/>
    <xf numFmtId="3" fontId="15" fillId="0" borderId="0" xfId="1" applyNumberFormat="1" applyFont="1" applyFill="1" applyBorder="1"/>
    <xf numFmtId="3" fontId="14" fillId="0" borderId="0" xfId="1" applyNumberFormat="1" applyFont="1" applyFill="1" applyBorder="1"/>
    <xf numFmtId="165" fontId="14" fillId="0" borderId="0" xfId="0" applyNumberFormat="1" applyFont="1"/>
    <xf numFmtId="3" fontId="15" fillId="0" borderId="1" xfId="1" applyNumberFormat="1" applyFont="1" applyFill="1" applyBorder="1"/>
    <xf numFmtId="3" fontId="14" fillId="0" borderId="0" xfId="2" applyNumberFormat="1" applyFont="1"/>
    <xf numFmtId="3" fontId="15" fillId="0" borderId="1" xfId="2" applyNumberFormat="1" applyFont="1" applyBorder="1"/>
    <xf numFmtId="3" fontId="14" fillId="0" borderId="1" xfId="2" applyNumberFormat="1" applyFont="1" applyBorder="1"/>
    <xf numFmtId="3" fontId="14" fillId="2" borderId="0" xfId="1" applyNumberFormat="1" applyFont="1" applyFill="1"/>
    <xf numFmtId="3" fontId="14" fillId="2" borderId="1" xfId="1" applyNumberFormat="1" applyFont="1" applyFill="1" applyBorder="1"/>
    <xf numFmtId="3" fontId="15" fillId="0" borderId="1" xfId="1" applyNumberFormat="1" applyFont="1" applyBorder="1"/>
    <xf numFmtId="3" fontId="14" fillId="2" borderId="1" xfId="0" applyNumberFormat="1" applyFont="1" applyFill="1" applyBorder="1"/>
    <xf numFmtId="3" fontId="15" fillId="0" borderId="1" xfId="0" applyNumberFormat="1" applyFont="1" applyBorder="1"/>
    <xf numFmtId="3" fontId="14" fillId="0" borderId="1" xfId="0" applyNumberFormat="1" applyFont="1" applyBorder="1"/>
    <xf numFmtId="0" fontId="14" fillId="0" borderId="2" xfId="0" applyFont="1" applyBorder="1"/>
    <xf numFmtId="3" fontId="14" fillId="0" borderId="2" xfId="1" applyNumberFormat="1" applyFont="1" applyBorder="1"/>
    <xf numFmtId="4" fontId="14" fillId="0" borderId="2" xfId="1" applyNumberFormat="1" applyFont="1" applyFill="1" applyBorder="1"/>
    <xf numFmtId="4" fontId="14" fillId="0" borderId="2" xfId="1" applyNumberFormat="1" applyFont="1" applyBorder="1"/>
    <xf numFmtId="0" fontId="3" fillId="0" borderId="1" xfId="0" applyFont="1" applyBorder="1"/>
    <xf numFmtId="0" fontId="2" fillId="0" borderId="0" xfId="0" applyFont="1"/>
    <xf numFmtId="0" fontId="2" fillId="0" borderId="1" xfId="0" applyFont="1" applyBorder="1"/>
    <xf numFmtId="44" fontId="2" fillId="0" borderId="0" xfId="3" applyFont="1"/>
    <xf numFmtId="0" fontId="14" fillId="0" borderId="1" xfId="0" applyFont="1" applyBorder="1" applyAlignment="1">
      <alignment horizontal="center" wrapText="1"/>
    </xf>
    <xf numFmtId="0" fontId="14" fillId="0" borderId="0" xfId="0" applyFont="1" applyAlignment="1">
      <alignment wrapText="1"/>
    </xf>
    <xf numFmtId="0" fontId="14" fillId="0" borderId="0" xfId="0" applyFont="1" applyAlignment="1">
      <alignment horizontal="left"/>
    </xf>
    <xf numFmtId="14" fontId="14" fillId="0" borderId="1" xfId="0" applyNumberFormat="1" applyFont="1" applyBorder="1" applyAlignment="1">
      <alignment horizontal="left"/>
    </xf>
    <xf numFmtId="44" fontId="14" fillId="0" borderId="0" xfId="0" applyNumberFormat="1" applyFont="1" applyAlignment="1">
      <alignment horizontal="left"/>
    </xf>
    <xf numFmtId="14" fontId="14" fillId="0" borderId="0" xfId="0" applyNumberFormat="1" applyFont="1" applyAlignment="1">
      <alignment horizontal="left"/>
    </xf>
    <xf numFmtId="0" fontId="14" fillId="0" borderId="0" xfId="0" applyFont="1" applyAlignment="1">
      <alignment horizontal="right"/>
    </xf>
    <xf numFmtId="14" fontId="14" fillId="0" borderId="0" xfId="0" applyNumberFormat="1" applyFont="1"/>
    <xf numFmtId="44" fontId="12" fillId="0" borderId="1" xfId="3" applyFont="1" applyBorder="1" applyAlignment="1">
      <alignment horizontal="center" vertical="center" wrapText="1"/>
    </xf>
    <xf numFmtId="164" fontId="2" fillId="0" borderId="0" xfId="3" applyNumberFormat="1" applyFont="1" applyAlignment="1">
      <alignment wrapText="1"/>
    </xf>
    <xf numFmtId="164" fontId="2" fillId="0" borderId="1" xfId="3" applyNumberFormat="1" applyFont="1" applyBorder="1" applyAlignment="1">
      <alignment horizontal="center" wrapText="1"/>
    </xf>
    <xf numFmtId="164" fontId="4" fillId="0" borderId="0" xfId="3" applyNumberFormat="1" applyFont="1" applyBorder="1" applyAlignment="1">
      <alignment horizontal="right"/>
    </xf>
    <xf numFmtId="164" fontId="4" fillId="0" borderId="0" xfId="3" applyNumberFormat="1" applyFont="1" applyBorder="1"/>
    <xf numFmtId="0" fontId="5" fillId="0" borderId="1" xfId="0" applyFont="1" applyBorder="1" applyAlignment="1">
      <alignment horizontal="center" wrapText="1"/>
    </xf>
    <xf numFmtId="44" fontId="5" fillId="0" borderId="0" xfId="0" applyNumberFormat="1" applyFont="1" applyAlignment="1">
      <alignment horizontal="left"/>
    </xf>
    <xf numFmtId="44" fontId="5" fillId="0" borderId="0" xfId="0" applyNumberFormat="1" applyFont="1"/>
    <xf numFmtId="14" fontId="5" fillId="0" borderId="0" xfId="0" applyNumberFormat="1" applyFont="1"/>
    <xf numFmtId="0" fontId="2" fillId="0" borderId="0" xfId="0" applyFont="1" applyAlignment="1">
      <alignment wrapText="1"/>
    </xf>
    <xf numFmtId="0" fontId="2" fillId="0" borderId="0" xfId="0" applyFont="1" applyAlignment="1">
      <alignment horizontal="left"/>
    </xf>
    <xf numFmtId="44" fontId="2" fillId="0" borderId="0" xfId="0" applyNumberFormat="1" applyFont="1" applyAlignment="1">
      <alignment horizontal="left"/>
    </xf>
    <xf numFmtId="14" fontId="2" fillId="0" borderId="0" xfId="0" applyNumberFormat="1" applyFont="1" applyAlignment="1">
      <alignment horizontal="left"/>
    </xf>
    <xf numFmtId="14" fontId="2" fillId="0" borderId="0" xfId="3" applyNumberFormat="1" applyFont="1" applyBorder="1" applyAlignment="1">
      <alignment horizontal="left"/>
    </xf>
    <xf numFmtId="164" fontId="2" fillId="0" borderId="0" xfId="3" applyNumberFormat="1" applyFont="1" applyAlignment="1">
      <alignment horizontal="left"/>
    </xf>
    <xf numFmtId="44" fontId="2" fillId="0" borderId="0" xfId="3" applyFont="1" applyAlignment="1">
      <alignment wrapText="1"/>
    </xf>
    <xf numFmtId="44" fontId="2" fillId="0" borderId="0" xfId="3" applyFont="1" applyAlignment="1">
      <alignment horizontal="left"/>
    </xf>
    <xf numFmtId="44" fontId="2" fillId="0" borderId="0" xfId="3" applyFont="1" applyBorder="1" applyAlignment="1">
      <alignment horizontal="left"/>
    </xf>
    <xf numFmtId="13" fontId="2" fillId="0" borderId="0" xfId="3" applyNumberFormat="1" applyFont="1" applyBorder="1" applyAlignment="1">
      <alignment horizontal="left"/>
    </xf>
    <xf numFmtId="14" fontId="2" fillId="0" borderId="1" xfId="3" applyNumberFormat="1" applyFont="1" applyBorder="1" applyAlignment="1">
      <alignment horizontal="left"/>
    </xf>
    <xf numFmtId="44" fontId="20" fillId="0" borderId="0" xfId="3" applyFont="1" applyAlignment="1">
      <alignment vertical="top" wrapText="1"/>
    </xf>
    <xf numFmtId="44" fontId="20" fillId="0" borderId="0" xfId="3" applyFont="1" applyAlignment="1">
      <alignment wrapText="1"/>
    </xf>
    <xf numFmtId="44" fontId="0" fillId="0" borderId="0" xfId="0" applyNumberFormat="1" applyAlignment="1">
      <alignment horizontal="left"/>
    </xf>
    <xf numFmtId="14" fontId="0" fillId="0" borderId="0" xfId="0" applyNumberFormat="1" applyAlignment="1">
      <alignment horizontal="left"/>
    </xf>
    <xf numFmtId="0" fontId="2" fillId="0" borderId="1" xfId="0" applyFont="1" applyBorder="1" applyAlignment="1">
      <alignment horizontal="center" wrapText="1"/>
    </xf>
    <xf numFmtId="0" fontId="19" fillId="0" borderId="5" xfId="0" applyFont="1" applyBorder="1" applyAlignment="1">
      <alignment horizontal="center" wrapText="1"/>
    </xf>
    <xf numFmtId="165" fontId="12" fillId="0" borderId="1" xfId="1" applyNumberFormat="1" applyFont="1" applyBorder="1" applyAlignment="1">
      <alignment horizontal="center"/>
    </xf>
    <xf numFmtId="0" fontId="12" fillId="0" borderId="0" xfId="0" applyFont="1" applyAlignment="1">
      <alignment horizontal="left"/>
    </xf>
    <xf numFmtId="0" fontId="12" fillId="0" borderId="0" xfId="0" applyFont="1"/>
    <xf numFmtId="0" fontId="12" fillId="0" borderId="1" xfId="0" applyFont="1" applyBorder="1" applyAlignment="1">
      <alignment horizontal="center"/>
    </xf>
    <xf numFmtId="0" fontId="19" fillId="0" borderId="5" xfId="0" applyFont="1" applyBorder="1" applyAlignment="1">
      <alignment horizontal="center"/>
    </xf>
    <xf numFmtId="165" fontId="0" fillId="0" borderId="0" xfId="1" applyNumberFormat="1" applyFont="1" applyBorder="1"/>
    <xf numFmtId="0" fontId="21" fillId="3" borderId="0" xfId="0" applyFont="1" applyFill="1"/>
    <xf numFmtId="0" fontId="21" fillId="0" borderId="0" xfId="0" applyFont="1"/>
    <xf numFmtId="0" fontId="19" fillId="0" borderId="6" xfId="0" applyFont="1" applyBorder="1" applyAlignment="1">
      <alignment horizontal="center"/>
    </xf>
    <xf numFmtId="0" fontId="19" fillId="0" borderId="6" xfId="0" applyFont="1" applyBorder="1" applyAlignment="1">
      <alignment horizontal="center" wrapText="1"/>
    </xf>
    <xf numFmtId="0" fontId="17" fillId="0" borderId="0" xfId="0" applyFont="1" applyAlignment="1">
      <alignment wrapText="1"/>
    </xf>
    <xf numFmtId="0" fontId="19" fillId="0" borderId="1" xfId="0" applyFont="1" applyBorder="1" applyAlignment="1">
      <alignment horizontal="center" wrapText="1"/>
    </xf>
    <xf numFmtId="0" fontId="0" fillId="0" borderId="0" xfId="0" applyAlignment="1">
      <alignment horizontal="center"/>
    </xf>
    <xf numFmtId="0" fontId="3" fillId="0" borderId="0" xfId="0" applyFont="1" applyAlignment="1">
      <alignment wrapText="1"/>
    </xf>
    <xf numFmtId="0" fontId="3" fillId="0" borderId="0" xfId="0" applyFont="1" applyAlignment="1">
      <alignment horizontal="left"/>
    </xf>
    <xf numFmtId="44" fontId="3" fillId="0" borderId="0" xfId="0" applyNumberFormat="1" applyFont="1" applyAlignment="1">
      <alignment horizontal="left"/>
    </xf>
    <xf numFmtId="14" fontId="3" fillId="0" borderId="0" xfId="0" applyNumberFormat="1" applyFont="1" applyAlignment="1">
      <alignment horizontal="left"/>
    </xf>
    <xf numFmtId="0" fontId="3" fillId="0" borderId="1" xfId="0" applyFont="1" applyBorder="1" applyAlignment="1">
      <alignment horizontal="center"/>
    </xf>
    <xf numFmtId="0" fontId="3" fillId="0" borderId="4" xfId="0" applyFont="1" applyBorder="1"/>
    <xf numFmtId="4" fontId="3" fillId="0" borderId="3" xfId="0" applyNumberFormat="1" applyFont="1" applyBorder="1"/>
    <xf numFmtId="2" fontId="3" fillId="0" borderId="0" xfId="2" applyNumberFormat="1" applyFont="1" applyBorder="1"/>
    <xf numFmtId="10" fontId="3" fillId="0" borderId="0" xfId="0" applyNumberFormat="1" applyFont="1"/>
    <xf numFmtId="0" fontId="4" fillId="0" borderId="0" xfId="0" applyFont="1" applyAlignment="1">
      <alignment horizontal="left"/>
    </xf>
    <xf numFmtId="44" fontId="4" fillId="0" borderId="0" xfId="0" applyNumberFormat="1" applyFont="1" applyAlignment="1">
      <alignment horizontal="left"/>
    </xf>
    <xf numFmtId="14" fontId="4" fillId="0" borderId="0" xfId="0" applyNumberFormat="1" applyFont="1" applyAlignment="1">
      <alignment horizontal="left"/>
    </xf>
    <xf numFmtId="0" fontId="12" fillId="0" borderId="1" xfId="0" applyFont="1" applyBorder="1" applyAlignment="1">
      <alignment horizontal="center" wrapText="1"/>
    </xf>
    <xf numFmtId="3" fontId="7" fillId="0" borderId="0" xfId="0" applyNumberFormat="1" applyFont="1" applyAlignment="1">
      <alignment horizontal="right"/>
    </xf>
    <xf numFmtId="3" fontId="4" fillId="0" borderId="0" xfId="0" applyNumberFormat="1" applyFont="1" applyAlignment="1">
      <alignment horizontal="right"/>
    </xf>
    <xf numFmtId="3" fontId="7" fillId="0" borderId="1" xfId="0" applyNumberFormat="1" applyFont="1" applyBorder="1" applyAlignment="1">
      <alignment horizontal="right"/>
    </xf>
    <xf numFmtId="3" fontId="4" fillId="0" borderId="1" xfId="0" applyNumberFormat="1" applyFont="1" applyBorder="1" applyAlignment="1">
      <alignment horizontal="right"/>
    </xf>
    <xf numFmtId="37" fontId="7" fillId="0" borderId="0" xfId="0" applyNumberFormat="1" applyFont="1" applyAlignment="1">
      <alignment horizontal="right"/>
    </xf>
    <xf numFmtId="37" fontId="7" fillId="0" borderId="1" xfId="0" applyNumberFormat="1" applyFont="1" applyBorder="1" applyAlignment="1">
      <alignment horizontal="right"/>
    </xf>
    <xf numFmtId="0" fontId="19" fillId="0" borderId="1" xfId="0" applyFont="1" applyBorder="1" applyAlignment="1">
      <alignment horizontal="center"/>
    </xf>
    <xf numFmtId="0" fontId="21" fillId="0" borderId="0" xfId="0" applyFont="1" applyAlignment="1">
      <alignment wrapText="1"/>
    </xf>
    <xf numFmtId="0" fontId="21" fillId="3" borderId="0" xfId="0" applyFont="1" applyFill="1" applyAlignment="1">
      <alignment wrapText="1"/>
    </xf>
    <xf numFmtId="3" fontId="7" fillId="3" borderId="0" xfId="1" applyNumberFormat="1" applyFont="1" applyFill="1"/>
    <xf numFmtId="0" fontId="21" fillId="0" borderId="1" xfId="0" applyFont="1" applyBorder="1"/>
    <xf numFmtId="165" fontId="21" fillId="0" borderId="1" xfId="1" applyNumberFormat="1" applyFont="1" applyBorder="1" applyAlignment="1"/>
    <xf numFmtId="165" fontId="21" fillId="3" borderId="0" xfId="1" applyNumberFormat="1" applyFont="1" applyFill="1"/>
    <xf numFmtId="0" fontId="21" fillId="0" borderId="2" xfId="0" applyFont="1" applyBorder="1"/>
    <xf numFmtId="165" fontId="21" fillId="0" borderId="2" xfId="1" applyNumberFormat="1" applyFont="1" applyBorder="1"/>
    <xf numFmtId="0" fontId="18" fillId="0" borderId="0" xfId="0" applyFont="1" applyAlignment="1">
      <alignment wrapText="1"/>
    </xf>
    <xf numFmtId="0" fontId="18" fillId="0" borderId="1" xfId="0" applyFont="1" applyBorder="1"/>
    <xf numFmtId="3" fontId="7" fillId="0" borderId="1" xfId="1" applyNumberFormat="1" applyFont="1" applyBorder="1"/>
    <xf numFmtId="165" fontId="21" fillId="0" borderId="0" xfId="1" applyNumberFormat="1" applyFont="1" applyBorder="1"/>
    <xf numFmtId="49" fontId="22" fillId="0" borderId="0" xfId="3" applyNumberFormat="1" applyFont="1" applyAlignment="1">
      <alignment wrapText="1"/>
    </xf>
    <xf numFmtId="0" fontId="23" fillId="0" borderId="0" xfId="0" applyFont="1"/>
  </cellXfs>
  <cellStyles count="5">
    <cellStyle name="Comma" xfId="1" builtinId="3"/>
    <cellStyle name="Comma [0]" xfId="2" builtinId="6"/>
    <cellStyle name="Currency" xfId="3" builtinId="4"/>
    <cellStyle name="Currency [0]" xfId="4" builtinId="7"/>
    <cellStyle name="Normal" xfId="0" builtinId="0"/>
  </cellStyles>
  <dxfs count="286">
    <dxf>
      <font>
        <b val="0"/>
        <i val="0"/>
        <strike val="0"/>
        <condense val="0"/>
        <extend val="0"/>
        <outline val="0"/>
        <shadow val="0"/>
        <u val="none"/>
        <vertAlign val="baseline"/>
        <sz val="10"/>
        <color theme="1"/>
        <name val="Arial"/>
        <scheme val="none"/>
      </font>
      <border diagonalUp="0" diagonalDown="0">
        <left/>
        <right/>
        <top/>
        <bottom style="thin">
          <color indexed="64"/>
        </bottom>
        <vertical/>
        <horizontal/>
      </border>
    </dxf>
    <dxf>
      <border outline="0">
        <bottom style="double">
          <color indexed="64"/>
        </bottom>
      </border>
    </dxf>
    <dxf>
      <border outline="0">
        <bottom style="thin">
          <color indexed="64"/>
        </bottom>
      </border>
    </dxf>
    <dxf>
      <font>
        <b/>
        <i val="0"/>
        <strike val="0"/>
        <condense val="0"/>
        <extend val="0"/>
        <outline val="0"/>
        <shadow val="0"/>
        <u val="none"/>
        <vertAlign val="baseline"/>
        <sz val="10"/>
        <color theme="1"/>
        <name val="Arial"/>
        <family val="2"/>
        <scheme val="none"/>
      </font>
      <alignment horizontal="center" vertical="bottom" textRotation="0" wrapText="0" indent="0" justifyLastLine="0" shrinkToFit="0" readingOrder="0"/>
    </dxf>
    <dxf>
      <border outline="0">
        <bottom style="double">
          <color indexed="64"/>
        </bottom>
      </border>
    </dxf>
    <dxf>
      <font>
        <b val="0"/>
        <i val="0"/>
        <strike val="0"/>
        <condense val="0"/>
        <extend val="0"/>
        <outline val="0"/>
        <shadow val="0"/>
        <u val="none"/>
        <vertAlign val="baseline"/>
        <sz val="11"/>
        <color auto="1"/>
        <name val="Arial"/>
        <family val="2"/>
        <scheme val="none"/>
      </font>
    </dxf>
    <dxf>
      <font>
        <b val="0"/>
        <i val="0"/>
        <strike val="0"/>
        <condense val="0"/>
        <extend val="0"/>
        <outline val="0"/>
        <shadow val="0"/>
        <u val="none"/>
        <vertAlign val="baseline"/>
        <sz val="11"/>
        <color auto="1"/>
        <name val="Arial"/>
        <family val="2"/>
        <scheme val="none"/>
      </font>
      <numFmt numFmtId="3" formatCode="#,##0"/>
      <border diagonalUp="0" diagonalDown="0" outline="0">
        <left/>
        <right/>
        <top/>
        <bottom style="double">
          <color indexed="64"/>
        </bottom>
      </border>
    </dxf>
    <dxf>
      <font>
        <b val="0"/>
        <i val="0"/>
        <strike val="0"/>
        <condense val="0"/>
        <extend val="0"/>
        <outline val="0"/>
        <shadow val="0"/>
        <u val="none"/>
        <vertAlign val="baseline"/>
        <sz val="11"/>
        <color auto="1"/>
        <name val="Arial"/>
        <family val="2"/>
        <scheme val="none"/>
      </font>
      <numFmt numFmtId="3" formatCode="#,##0"/>
      <fill>
        <patternFill patternType="solid">
          <fgColor indexed="64"/>
          <bgColor indexed="22"/>
        </patternFill>
      </fill>
      <border diagonalUp="0" diagonalDown="0" outline="0">
        <left/>
        <right/>
        <top/>
        <bottom style="thin">
          <color indexed="64"/>
        </bottom>
      </border>
    </dxf>
    <dxf>
      <font>
        <strike val="0"/>
        <outline val="0"/>
        <shadow val="0"/>
        <u val="none"/>
        <vertAlign val="baseline"/>
        <sz val="11"/>
        <name val="Arial"/>
        <family val="2"/>
        <scheme val="none"/>
      </font>
    </dxf>
    <dxf>
      <font>
        <b val="0"/>
        <i val="0"/>
        <strike val="0"/>
        <condense val="0"/>
        <extend val="0"/>
        <outline val="0"/>
        <shadow val="0"/>
        <u val="none"/>
        <vertAlign val="baseline"/>
        <sz val="11"/>
        <color auto="1"/>
        <name val="Arial"/>
        <family val="2"/>
        <scheme val="none"/>
      </font>
      <numFmt numFmtId="3" formatCode="#,##0"/>
      <fill>
        <patternFill patternType="solid">
          <fgColor indexed="64"/>
          <bgColor indexed="22"/>
        </patternFill>
      </fill>
      <border diagonalUp="0" diagonalDown="0" outline="0">
        <left/>
        <right/>
        <top/>
        <bottom style="thin">
          <color indexed="64"/>
        </bottom>
      </border>
    </dxf>
    <dxf>
      <font>
        <b val="0"/>
        <i val="0"/>
        <strike val="0"/>
        <condense val="0"/>
        <extend val="0"/>
        <outline val="0"/>
        <shadow val="0"/>
        <u val="none"/>
        <vertAlign val="baseline"/>
        <sz val="11"/>
        <color auto="1"/>
        <name val="Arial"/>
        <family val="2"/>
        <scheme val="none"/>
      </font>
      <numFmt numFmtId="3" formatCode="#,##0"/>
      <fill>
        <patternFill patternType="solid">
          <fgColor indexed="64"/>
          <bgColor indexed="22"/>
        </patternFill>
      </fill>
      <border diagonalUp="0" diagonalDown="0" outline="0">
        <left/>
        <right/>
        <top/>
        <bottom style="thin">
          <color indexed="64"/>
        </bottom>
      </border>
    </dxf>
    <dxf>
      <font>
        <b val="0"/>
        <i val="0"/>
        <strike val="0"/>
        <condense val="0"/>
        <extend val="0"/>
        <outline val="0"/>
        <shadow val="0"/>
        <u val="none"/>
        <vertAlign val="baseline"/>
        <sz val="11"/>
        <color auto="1"/>
        <name val="Arial"/>
        <family val="2"/>
        <scheme val="none"/>
      </font>
      <numFmt numFmtId="3" formatCode="#,##0"/>
      <fill>
        <patternFill patternType="solid">
          <fgColor indexed="64"/>
          <bgColor indexed="22"/>
        </patternFill>
      </fill>
      <border diagonalUp="0" diagonalDown="0" outline="0">
        <left/>
        <right/>
        <top/>
        <bottom style="thin">
          <color indexed="64"/>
        </bottom>
      </border>
    </dxf>
    <dxf>
      <font>
        <b val="0"/>
        <i val="0"/>
        <strike val="0"/>
        <condense val="0"/>
        <extend val="0"/>
        <outline val="0"/>
        <shadow val="0"/>
        <u val="none"/>
        <vertAlign val="baseline"/>
        <sz val="11"/>
        <color auto="1"/>
        <name val="Arial"/>
        <family val="2"/>
        <scheme val="none"/>
      </font>
      <numFmt numFmtId="3" formatCode="#,##0"/>
      <fill>
        <patternFill patternType="solid">
          <fgColor indexed="64"/>
          <bgColor indexed="22"/>
        </patternFill>
      </fill>
      <border diagonalUp="0" diagonalDown="0" outline="0">
        <left/>
        <right/>
        <top/>
        <bottom style="thin">
          <color indexed="64"/>
        </bottom>
      </border>
    </dxf>
    <dxf>
      <font>
        <b val="0"/>
        <i val="0"/>
        <strike val="0"/>
        <condense val="0"/>
        <extend val="0"/>
        <outline val="0"/>
        <shadow val="0"/>
        <u val="none"/>
        <vertAlign val="baseline"/>
        <sz val="11"/>
        <color auto="1"/>
        <name val="Arial"/>
        <family val="2"/>
        <scheme val="none"/>
      </font>
      <numFmt numFmtId="3" formatCode="#,##0"/>
      <fill>
        <patternFill patternType="solid">
          <fgColor indexed="64"/>
          <bgColor indexed="22"/>
        </patternFill>
      </fill>
      <border diagonalUp="0" diagonalDown="0" outline="0">
        <left/>
        <right/>
        <top/>
        <bottom style="thin">
          <color indexed="64"/>
        </bottom>
      </border>
    </dxf>
    <dxf>
      <font>
        <b val="0"/>
        <i val="0"/>
        <strike val="0"/>
        <condense val="0"/>
        <extend val="0"/>
        <outline val="0"/>
        <shadow val="0"/>
        <u val="none"/>
        <vertAlign val="baseline"/>
        <sz val="11"/>
        <color auto="1"/>
        <name val="Arial"/>
        <family val="2"/>
        <scheme val="none"/>
      </font>
      <border diagonalUp="0" diagonalDown="0" outline="0">
        <left/>
        <right/>
        <top/>
        <bottom style="double">
          <color indexed="64"/>
        </bottom>
      </border>
    </dxf>
    <dxf>
      <font>
        <b val="0"/>
        <i val="0"/>
        <strike val="0"/>
        <condense val="0"/>
        <extend val="0"/>
        <outline val="0"/>
        <shadow val="0"/>
        <u val="none"/>
        <vertAlign val="baseline"/>
        <sz val="11"/>
        <color auto="1"/>
        <name val="Arial"/>
        <family val="2"/>
        <scheme val="none"/>
      </font>
      <border diagonalUp="0" diagonalDown="0" outline="0">
        <left/>
        <right/>
        <top/>
        <bottom style="double">
          <color indexed="64"/>
        </bottom>
      </border>
    </dxf>
    <dxf>
      <font>
        <strike val="0"/>
        <outline val="0"/>
        <shadow val="0"/>
        <u val="none"/>
        <vertAlign val="baseline"/>
        <sz val="11"/>
        <name val="Arial"/>
        <family val="2"/>
        <scheme val="none"/>
      </font>
    </dxf>
    <dxf>
      <font>
        <b val="0"/>
        <i val="0"/>
        <strike val="0"/>
        <condense val="0"/>
        <extend val="0"/>
        <outline val="0"/>
        <shadow val="0"/>
        <u val="none"/>
        <vertAlign val="baseline"/>
        <sz val="11"/>
        <color auto="1"/>
        <name val="Arial"/>
        <family val="2"/>
        <scheme val="none"/>
      </font>
      <alignment horizontal="center"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3" formatCode="#,##0"/>
      <alignment horizontal="right" vertical="bottom" textRotation="0" wrapText="0" indent="0" justifyLastLine="0" shrinkToFit="0" readingOrder="0"/>
      <border diagonalUp="0" diagonalDown="0" outline="0">
        <left/>
        <right/>
        <top/>
        <bottom style="thin">
          <color indexed="64"/>
        </bottom>
      </border>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border diagonalUp="0" diagonalDown="0" outline="0">
        <left/>
        <right/>
        <top/>
        <bottom style="thin">
          <color indexed="64"/>
        </bottom>
      </border>
    </dxf>
    <dxf>
      <font>
        <b val="0"/>
        <i val="0"/>
        <strike val="0"/>
        <condense val="0"/>
        <extend val="0"/>
        <outline val="0"/>
        <shadow val="0"/>
        <u val="none"/>
        <vertAlign val="baseline"/>
        <sz val="10"/>
        <color auto="1"/>
        <name val="Arial"/>
        <family val="2"/>
        <scheme val="none"/>
      </font>
      <border diagonalUp="0" diagonalDown="0">
        <left/>
        <right/>
        <top/>
        <bottom style="thin">
          <color indexed="64"/>
        </bottom>
        <vertical/>
        <horizontal/>
      </border>
    </dxf>
    <dxf>
      <border outline="0">
        <bottom style="double">
          <color indexed="64"/>
        </bottom>
      </border>
    </dxf>
    <dxf>
      <border outline="0">
        <bottom style="thin">
          <color indexed="64"/>
        </bottom>
      </border>
    </dxf>
    <dxf>
      <font>
        <b/>
        <i val="0"/>
        <strike val="0"/>
        <condense val="0"/>
        <extend val="0"/>
        <outline val="0"/>
        <shadow val="0"/>
        <u val="none"/>
        <vertAlign val="baseline"/>
        <sz val="10"/>
        <color auto="1"/>
        <name val="Arial"/>
        <family val="2"/>
        <scheme val="none"/>
      </font>
      <alignment horizontal="center"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numFmt numFmtId="14" formatCode="0.00%"/>
      <border diagonalUp="0" diagonalDown="0">
        <left/>
        <right/>
        <top/>
        <bottom style="medium">
          <color indexed="64"/>
        </bottom>
        <vertical/>
        <horizontal/>
      </border>
    </dxf>
    <dxf>
      <font>
        <b val="0"/>
        <i val="0"/>
        <strike val="0"/>
        <condense val="0"/>
        <extend val="0"/>
        <outline val="0"/>
        <shadow val="0"/>
        <u val="none"/>
        <vertAlign val="baseline"/>
        <sz val="8"/>
        <color auto="1"/>
        <name val="Arial"/>
        <family val="2"/>
        <scheme val="none"/>
      </font>
      <numFmt numFmtId="14" formatCode="0.00%"/>
      <border diagonalUp="0" diagonalDown="0">
        <left/>
        <right/>
        <top/>
        <bottom style="medium">
          <color indexed="64"/>
        </bottom>
        <vertical/>
        <horizontal/>
      </border>
    </dxf>
    <dxf>
      <font>
        <b val="0"/>
        <i val="0"/>
        <strike val="0"/>
        <condense val="0"/>
        <extend val="0"/>
        <outline val="0"/>
        <shadow val="0"/>
        <u val="none"/>
        <vertAlign val="baseline"/>
        <sz val="8"/>
        <color auto="1"/>
        <name val="Arial"/>
        <family val="2"/>
        <scheme val="none"/>
      </font>
      <numFmt numFmtId="14" formatCode="0.00%"/>
      <border diagonalUp="0" diagonalDown="0">
        <left/>
        <right/>
        <top/>
        <bottom style="medium">
          <color indexed="64"/>
        </bottom>
        <vertical/>
        <horizontal/>
      </border>
    </dxf>
    <dxf>
      <font>
        <b val="0"/>
        <i val="0"/>
        <strike val="0"/>
        <condense val="0"/>
        <extend val="0"/>
        <outline val="0"/>
        <shadow val="0"/>
        <u val="none"/>
        <vertAlign val="baseline"/>
        <sz val="8"/>
        <color auto="1"/>
        <name val="Arial"/>
        <family val="2"/>
        <scheme val="none"/>
      </font>
      <numFmt numFmtId="14" formatCode="0.00%"/>
      <border diagonalUp="0" diagonalDown="0">
        <left/>
        <right/>
        <top/>
        <bottom style="medium">
          <color indexed="64"/>
        </bottom>
        <vertical/>
        <horizontal/>
      </border>
    </dxf>
    <dxf>
      <font>
        <b val="0"/>
        <i val="0"/>
        <strike val="0"/>
        <condense val="0"/>
        <extend val="0"/>
        <outline val="0"/>
        <shadow val="0"/>
        <u val="none"/>
        <vertAlign val="baseline"/>
        <sz val="8"/>
        <color auto="1"/>
        <name val="Arial"/>
        <family val="2"/>
        <scheme val="none"/>
      </font>
      <numFmt numFmtId="14" formatCode="0.00%"/>
      <border diagonalUp="0" diagonalDown="0">
        <left/>
        <right/>
        <top/>
        <bottom style="medium">
          <color indexed="64"/>
        </bottom>
        <vertical/>
        <horizontal/>
      </border>
    </dxf>
    <dxf>
      <font>
        <b val="0"/>
        <i val="0"/>
        <strike val="0"/>
        <condense val="0"/>
        <extend val="0"/>
        <outline val="0"/>
        <shadow val="0"/>
        <u val="none"/>
        <vertAlign val="baseline"/>
        <sz val="8"/>
        <color auto="1"/>
        <name val="Arial"/>
        <family val="2"/>
        <scheme val="none"/>
      </font>
      <numFmt numFmtId="14" formatCode="0.00%"/>
      <border diagonalUp="0" diagonalDown="0">
        <left/>
        <right/>
        <top/>
        <bottom style="medium">
          <color indexed="64"/>
        </bottom>
        <vertical/>
        <horizontal/>
      </border>
    </dxf>
    <dxf>
      <font>
        <b val="0"/>
        <i val="0"/>
        <strike val="0"/>
        <condense val="0"/>
        <extend val="0"/>
        <outline val="0"/>
        <shadow val="0"/>
        <u val="none"/>
        <vertAlign val="baseline"/>
        <sz val="8"/>
        <color auto="1"/>
        <name val="Arial"/>
        <family val="2"/>
        <scheme val="none"/>
      </font>
      <numFmt numFmtId="14" formatCode="0.00%"/>
      <border diagonalUp="0" diagonalDown="0">
        <left/>
        <right/>
        <top/>
        <bottom style="medium">
          <color indexed="64"/>
        </bottom>
        <vertical/>
        <horizontal/>
      </border>
    </dxf>
    <dxf>
      <font>
        <b val="0"/>
        <i val="0"/>
        <strike val="0"/>
        <condense val="0"/>
        <extend val="0"/>
        <outline val="0"/>
        <shadow val="0"/>
        <u val="none"/>
        <vertAlign val="baseline"/>
        <sz val="8"/>
        <color auto="1"/>
        <name val="Arial"/>
        <family val="2"/>
        <scheme val="none"/>
      </font>
      <numFmt numFmtId="14" formatCode="0.00%"/>
      <border diagonalUp="0" diagonalDown="0">
        <left/>
        <right/>
        <top/>
        <bottom style="medium">
          <color indexed="64"/>
        </bottom>
        <vertical/>
        <horizontal/>
      </border>
    </dxf>
    <dxf>
      <font>
        <b val="0"/>
        <i val="0"/>
        <strike val="0"/>
        <condense val="0"/>
        <extend val="0"/>
        <outline val="0"/>
        <shadow val="0"/>
        <u val="none"/>
        <vertAlign val="baseline"/>
        <sz val="8"/>
        <color auto="1"/>
        <name val="Arial"/>
        <family val="2"/>
        <scheme val="none"/>
      </font>
      <numFmt numFmtId="14" formatCode="0.00%"/>
      <border diagonalUp="0" diagonalDown="0">
        <left/>
        <right/>
        <top/>
        <bottom style="medium">
          <color indexed="64"/>
        </bottom>
        <vertical/>
        <horizontal/>
      </border>
    </dxf>
    <dxf>
      <font>
        <b val="0"/>
        <i val="0"/>
        <strike val="0"/>
        <condense val="0"/>
        <extend val="0"/>
        <outline val="0"/>
        <shadow val="0"/>
        <u val="none"/>
        <vertAlign val="baseline"/>
        <sz val="8"/>
        <color auto="1"/>
        <name val="Arial"/>
        <family val="2"/>
        <scheme val="none"/>
      </font>
      <numFmt numFmtId="14" formatCode="0.00%"/>
      <border diagonalUp="0" diagonalDown="0">
        <left/>
        <right/>
        <top/>
        <bottom style="medium">
          <color indexed="64"/>
        </bottom>
        <vertical/>
        <horizontal/>
      </border>
    </dxf>
    <dxf>
      <font>
        <b val="0"/>
        <i val="0"/>
        <strike val="0"/>
        <condense val="0"/>
        <extend val="0"/>
        <outline val="0"/>
        <shadow val="0"/>
        <u val="none"/>
        <vertAlign val="baseline"/>
        <sz val="8"/>
        <color auto="1"/>
        <name val="Arial"/>
        <family val="2"/>
        <scheme val="none"/>
      </font>
      <numFmt numFmtId="14" formatCode="0.00%"/>
      <border diagonalUp="0" diagonalDown="0">
        <left/>
        <right/>
        <top/>
        <bottom style="medium">
          <color indexed="64"/>
        </bottom>
        <vertical/>
        <horizontal/>
      </border>
    </dxf>
    <dxf>
      <font>
        <b val="0"/>
        <i val="0"/>
        <strike val="0"/>
        <condense val="0"/>
        <extend val="0"/>
        <outline val="0"/>
        <shadow val="0"/>
        <u val="none"/>
        <vertAlign val="baseline"/>
        <sz val="8"/>
        <color auto="1"/>
        <name val="Arial"/>
        <family val="2"/>
        <scheme val="none"/>
      </font>
      <numFmt numFmtId="14" formatCode="0.00%"/>
      <border diagonalUp="0" diagonalDown="0">
        <left/>
        <right/>
        <top/>
        <bottom style="medium">
          <color indexed="64"/>
        </bottom>
        <vertical/>
        <horizontal/>
      </border>
    </dxf>
    <dxf>
      <font>
        <b val="0"/>
        <i val="0"/>
        <strike val="0"/>
        <condense val="0"/>
        <extend val="0"/>
        <outline val="0"/>
        <shadow val="0"/>
        <u val="none"/>
        <vertAlign val="baseline"/>
        <sz val="8"/>
        <color auto="1"/>
        <name val="Arial"/>
        <family val="2"/>
        <scheme val="none"/>
      </font>
      <numFmt numFmtId="14" formatCode="0.00%"/>
      <border diagonalUp="0" diagonalDown="0">
        <left/>
        <right/>
        <top/>
        <bottom style="medium">
          <color indexed="64"/>
        </bottom>
        <vertical/>
        <horizontal/>
      </border>
    </dxf>
    <dxf>
      <font>
        <b val="0"/>
        <i val="0"/>
        <strike val="0"/>
        <condense val="0"/>
        <extend val="0"/>
        <outline val="0"/>
        <shadow val="0"/>
        <u val="none"/>
        <vertAlign val="baseline"/>
        <sz val="8"/>
        <color auto="1"/>
        <name val="Arial"/>
        <family val="2"/>
        <scheme val="none"/>
      </font>
      <numFmt numFmtId="14" formatCode="0.00%"/>
      <border diagonalUp="0" diagonalDown="0">
        <left/>
        <right/>
        <top/>
        <bottom style="medium">
          <color indexed="64"/>
        </bottom>
        <vertical/>
        <horizontal/>
      </border>
    </dxf>
    <dxf>
      <font>
        <b val="0"/>
        <i val="0"/>
        <strike val="0"/>
        <condense val="0"/>
        <extend val="0"/>
        <outline val="0"/>
        <shadow val="0"/>
        <u val="none"/>
        <vertAlign val="baseline"/>
        <sz val="8"/>
        <color auto="1"/>
        <name val="Arial"/>
        <family val="2"/>
        <scheme val="none"/>
      </font>
      <numFmt numFmtId="14" formatCode="0.00%"/>
      <border diagonalUp="0" diagonalDown="0">
        <left/>
        <right/>
        <top/>
        <bottom style="medium">
          <color indexed="64"/>
        </bottom>
        <vertical/>
        <horizontal/>
      </border>
    </dxf>
    <dxf>
      <font>
        <b val="0"/>
        <i val="0"/>
        <strike val="0"/>
        <condense val="0"/>
        <extend val="0"/>
        <outline val="0"/>
        <shadow val="0"/>
        <u val="none"/>
        <vertAlign val="baseline"/>
        <sz val="8"/>
        <color auto="1"/>
        <name val="Arial"/>
        <family val="2"/>
        <scheme val="none"/>
      </font>
      <numFmt numFmtId="14" formatCode="0.00%"/>
      <border diagonalUp="0" diagonalDown="0">
        <left/>
        <right/>
        <top/>
        <bottom style="medium">
          <color indexed="64"/>
        </bottom>
        <vertical/>
        <horizontal/>
      </border>
    </dxf>
    <dxf>
      <font>
        <b val="0"/>
        <i val="0"/>
        <strike val="0"/>
        <condense val="0"/>
        <extend val="0"/>
        <outline val="0"/>
        <shadow val="0"/>
        <u val="none"/>
        <vertAlign val="baseline"/>
        <sz val="8"/>
        <color auto="1"/>
        <name val="Arial"/>
        <family val="2"/>
        <scheme val="none"/>
      </font>
      <numFmt numFmtId="14" formatCode="0.00%"/>
      <border diagonalUp="0" diagonalDown="0">
        <left/>
        <right/>
        <top/>
        <bottom style="medium">
          <color indexed="64"/>
        </bottom>
        <vertical/>
        <horizontal/>
      </border>
    </dxf>
    <dxf>
      <font>
        <b val="0"/>
        <i val="0"/>
        <strike val="0"/>
        <condense val="0"/>
        <extend val="0"/>
        <outline val="0"/>
        <shadow val="0"/>
        <u val="none"/>
        <vertAlign val="baseline"/>
        <sz val="8"/>
        <color auto="1"/>
        <name val="Arial"/>
        <family val="2"/>
        <scheme val="none"/>
      </font>
    </dxf>
    <dxf>
      <border outline="0">
        <left style="medium">
          <color indexed="64"/>
        </left>
        <right style="medium">
          <color indexed="64"/>
        </right>
        <bottom style="medium">
          <color indexed="64"/>
        </bottom>
      </border>
    </dxf>
    <dxf>
      <font>
        <b val="0"/>
        <i val="0"/>
        <strike val="0"/>
        <condense val="0"/>
        <extend val="0"/>
        <outline val="0"/>
        <shadow val="0"/>
        <u val="none"/>
        <vertAlign val="baseline"/>
        <sz val="8"/>
        <color auto="1"/>
        <name val="Arial"/>
        <family val="2"/>
        <scheme val="none"/>
      </font>
    </dxf>
    <dxf>
      <border outline="0">
        <bottom style="thin">
          <color indexed="64"/>
        </bottom>
      </border>
    </dxf>
    <dxf>
      <font>
        <b val="0"/>
        <i val="0"/>
        <strike val="0"/>
        <condense val="0"/>
        <extend val="0"/>
        <outline val="0"/>
        <shadow val="0"/>
        <u val="none"/>
        <vertAlign val="baseline"/>
        <sz val="8"/>
        <color auto="1"/>
        <name val="Arial"/>
        <family val="2"/>
        <scheme val="none"/>
      </font>
      <alignment horizontal="center" vertical="bottom" textRotation="0" wrapText="1" indent="0" justifyLastLine="0" shrinkToFit="0" readingOrder="0"/>
    </dxf>
    <dxf>
      <font>
        <b val="0"/>
        <i val="0"/>
        <strike val="0"/>
        <condense val="0"/>
        <extend val="0"/>
        <outline val="0"/>
        <shadow val="0"/>
        <u val="none"/>
        <vertAlign val="baseline"/>
        <sz val="10"/>
        <color auto="1"/>
        <name val="Arial"/>
        <scheme val="none"/>
      </font>
      <numFmt numFmtId="165" formatCode="_(* #,##0_);_(* \(#,##0\);_(* &quot;-&quot;??_);_(@_)"/>
    </dxf>
    <dxf>
      <font>
        <b val="0"/>
        <i val="0"/>
        <strike val="0"/>
        <condense val="0"/>
        <extend val="0"/>
        <outline val="0"/>
        <shadow val="0"/>
        <u val="none"/>
        <vertAlign val="baseline"/>
        <sz val="10"/>
        <color auto="1"/>
        <name val="Arial"/>
        <scheme val="none"/>
      </font>
      <numFmt numFmtId="165" formatCode="_(* #,##0_);_(* \(#,##0\);_(* &quot;-&quot;??_);_(@_)"/>
    </dxf>
    <dxf>
      <font>
        <b val="0"/>
        <i val="0"/>
        <strike val="0"/>
        <condense val="0"/>
        <extend val="0"/>
        <outline val="0"/>
        <shadow val="0"/>
        <u val="none"/>
        <vertAlign val="baseline"/>
        <sz val="10"/>
        <color auto="1"/>
        <name val="Arial"/>
        <scheme val="none"/>
      </font>
      <numFmt numFmtId="165" formatCode="_(* #,##0_);_(* \(#,##0\);_(* &quot;-&quot;??_);_(@_)"/>
    </dxf>
    <dxf>
      <font>
        <b val="0"/>
        <i val="0"/>
        <strike val="0"/>
        <condense val="0"/>
        <extend val="0"/>
        <outline val="0"/>
        <shadow val="0"/>
        <u val="none"/>
        <vertAlign val="baseline"/>
        <sz val="10"/>
        <color auto="1"/>
        <name val="Arial"/>
        <scheme val="none"/>
      </font>
      <numFmt numFmtId="165" formatCode="_(* #,##0_);_(* \(#,##0\);_(* &quot;-&quot;??_);_(@_)"/>
    </dxf>
    <dxf>
      <font>
        <b val="0"/>
        <i val="0"/>
        <strike val="0"/>
        <condense val="0"/>
        <extend val="0"/>
        <outline val="0"/>
        <shadow val="0"/>
        <u val="none"/>
        <vertAlign val="baseline"/>
        <sz val="10"/>
        <color auto="1"/>
        <name val="Arial"/>
        <scheme val="none"/>
      </font>
      <numFmt numFmtId="165" formatCode="_(* #,##0_);_(* \(#,##0\);_(* &quot;-&quot;??_);_(@_)"/>
    </dxf>
    <dxf>
      <font>
        <b val="0"/>
        <i val="0"/>
        <strike val="0"/>
        <condense val="0"/>
        <extend val="0"/>
        <outline val="0"/>
        <shadow val="0"/>
        <u val="none"/>
        <vertAlign val="baseline"/>
        <sz val="10"/>
        <color auto="1"/>
        <name val="Arial"/>
        <scheme val="none"/>
      </font>
      <numFmt numFmtId="165" formatCode="_(* #,##0_);_(* \(#,##0\);_(* &quot;-&quot;??_);_(@_)"/>
    </dxf>
    <dxf>
      <font>
        <b val="0"/>
        <i val="0"/>
        <strike val="0"/>
        <condense val="0"/>
        <extend val="0"/>
        <outline val="0"/>
        <shadow val="0"/>
        <u val="none"/>
        <vertAlign val="baseline"/>
        <sz val="10"/>
        <color auto="1"/>
        <name val="Arial"/>
        <scheme val="none"/>
      </font>
      <numFmt numFmtId="165" formatCode="_(* #,##0_);_(* \(#,##0\);_(* &quot;-&quot;??_);_(@_)"/>
    </dxf>
    <dxf>
      <font>
        <b val="0"/>
        <i val="0"/>
        <strike val="0"/>
        <condense val="0"/>
        <extend val="0"/>
        <outline val="0"/>
        <shadow val="0"/>
        <u val="none"/>
        <vertAlign val="baseline"/>
        <sz val="10"/>
        <color auto="1"/>
        <name val="Arial"/>
        <family val="2"/>
        <scheme val="none"/>
      </font>
    </dxf>
    <dxf>
      <font>
        <b val="0"/>
        <i val="0"/>
        <strike val="0"/>
        <condense val="0"/>
        <extend val="0"/>
        <outline val="0"/>
        <shadow val="0"/>
        <u val="none"/>
        <vertAlign val="baseline"/>
        <sz val="10"/>
        <color auto="1"/>
        <name val="Arial"/>
        <scheme val="none"/>
      </font>
    </dxf>
    <dxf>
      <border outline="0">
        <bottom style="thin">
          <color indexed="64"/>
        </bottom>
      </border>
    </dxf>
    <dxf>
      <font>
        <b/>
        <i val="0"/>
        <strike val="0"/>
        <condense val="0"/>
        <extend val="0"/>
        <outline val="0"/>
        <shadow val="0"/>
        <u val="none"/>
        <vertAlign val="baseline"/>
        <sz val="10"/>
        <color theme="1"/>
        <name val="Arial"/>
        <family val="2"/>
        <scheme val="none"/>
      </font>
      <alignment horizontal="center" vertical="bottom" textRotation="0" wrapText="1" indent="0" justifyLastLine="0" shrinkToFit="0" readingOrder="0"/>
    </dxf>
    <dxf>
      <font>
        <b val="0"/>
        <i val="0"/>
        <strike val="0"/>
        <condense val="0"/>
        <extend val="0"/>
        <outline val="0"/>
        <shadow val="0"/>
        <u val="none"/>
        <vertAlign val="baseline"/>
        <sz val="9"/>
        <color auto="1"/>
        <name val="Arial"/>
        <family val="2"/>
        <scheme val="none"/>
      </font>
      <numFmt numFmtId="3" formatCode="#,##0"/>
      <border diagonalUp="0" diagonalDown="0">
        <left/>
        <right/>
        <top/>
        <bottom style="thin">
          <color indexed="64"/>
        </bottom>
        <vertical/>
        <horizontal/>
      </border>
    </dxf>
    <dxf>
      <font>
        <b val="0"/>
        <i val="0"/>
        <strike val="0"/>
        <condense val="0"/>
        <extend val="0"/>
        <outline val="0"/>
        <shadow val="0"/>
        <u val="none"/>
        <vertAlign val="baseline"/>
        <sz val="9"/>
        <color auto="1"/>
        <name val="Arial"/>
        <family val="2"/>
        <scheme val="none"/>
      </font>
      <numFmt numFmtId="3" formatCode="#,##0"/>
      <border diagonalUp="0" diagonalDown="0">
        <left/>
        <right/>
        <top/>
        <bottom style="thin">
          <color indexed="64"/>
        </bottom>
        <vertical/>
        <horizontal/>
      </border>
    </dxf>
    <dxf>
      <font>
        <b val="0"/>
        <i val="0"/>
        <strike val="0"/>
        <condense val="0"/>
        <extend val="0"/>
        <outline val="0"/>
        <shadow val="0"/>
        <u val="none"/>
        <vertAlign val="baseline"/>
        <sz val="9"/>
        <color auto="1"/>
        <name val="Arial"/>
        <family val="2"/>
        <scheme val="none"/>
      </font>
      <numFmt numFmtId="3" formatCode="#,##0"/>
      <border diagonalUp="0" diagonalDown="0">
        <left/>
        <right/>
        <top/>
        <bottom style="thin">
          <color indexed="64"/>
        </bottom>
        <vertical/>
        <horizontal/>
      </border>
    </dxf>
    <dxf>
      <font>
        <b val="0"/>
        <i val="0"/>
        <strike val="0"/>
        <condense val="0"/>
        <extend val="0"/>
        <outline val="0"/>
        <shadow val="0"/>
        <u val="none"/>
        <vertAlign val="baseline"/>
        <sz val="9"/>
        <color auto="1"/>
        <name val="Arial"/>
        <family val="2"/>
        <scheme val="none"/>
      </font>
      <numFmt numFmtId="3" formatCode="#,##0"/>
      <border diagonalUp="0" diagonalDown="0">
        <left/>
        <right/>
        <top/>
        <bottom style="thin">
          <color indexed="64"/>
        </bottom>
        <vertical/>
        <horizontal/>
      </border>
    </dxf>
    <dxf>
      <font>
        <b val="0"/>
        <i val="0"/>
        <strike val="0"/>
        <condense val="0"/>
        <extend val="0"/>
        <outline val="0"/>
        <shadow val="0"/>
        <u val="none"/>
        <vertAlign val="baseline"/>
        <sz val="9"/>
        <color auto="1"/>
        <name val="Arial"/>
        <family val="2"/>
        <scheme val="none"/>
      </font>
      <numFmt numFmtId="3" formatCode="#,##0"/>
      <border diagonalUp="0" diagonalDown="0">
        <left/>
        <right/>
        <top/>
        <bottom style="thin">
          <color indexed="64"/>
        </bottom>
        <vertical/>
        <horizontal/>
      </border>
    </dxf>
    <dxf>
      <font>
        <b val="0"/>
        <i val="0"/>
        <strike val="0"/>
        <condense val="0"/>
        <extend val="0"/>
        <outline val="0"/>
        <shadow val="0"/>
        <u val="none"/>
        <vertAlign val="baseline"/>
        <sz val="9"/>
        <color auto="1"/>
        <name val="Arial"/>
        <family val="2"/>
        <scheme val="none"/>
      </font>
      <numFmt numFmtId="3" formatCode="#,##0"/>
      <border diagonalUp="0" diagonalDown="0">
        <left/>
        <right/>
        <top/>
        <bottom style="thin">
          <color indexed="64"/>
        </bottom>
        <vertical/>
        <horizontal/>
      </border>
    </dxf>
    <dxf>
      <font>
        <b val="0"/>
        <i val="0"/>
        <strike val="0"/>
        <condense val="0"/>
        <extend val="0"/>
        <outline val="0"/>
        <shadow val="0"/>
        <u val="none"/>
        <vertAlign val="baseline"/>
        <sz val="9"/>
        <color auto="1"/>
        <name val="Arial"/>
        <family val="2"/>
        <scheme val="none"/>
      </font>
      <numFmt numFmtId="3" formatCode="#,##0"/>
      <border diagonalUp="0" diagonalDown="0">
        <left/>
        <right/>
        <top/>
        <bottom style="thin">
          <color indexed="64"/>
        </bottom>
        <vertical/>
        <horizontal/>
      </border>
    </dxf>
    <dxf>
      <font>
        <b val="0"/>
        <i val="0"/>
        <strike val="0"/>
        <condense val="0"/>
        <extend val="0"/>
        <outline val="0"/>
        <shadow val="0"/>
        <u val="none"/>
        <vertAlign val="baseline"/>
        <sz val="9"/>
        <color auto="1"/>
        <name val="Arial"/>
        <family val="2"/>
        <scheme val="none"/>
      </font>
      <numFmt numFmtId="3" formatCode="#,##0"/>
      <border diagonalUp="0" diagonalDown="0">
        <left/>
        <right/>
        <top/>
        <bottom style="thin">
          <color indexed="64"/>
        </bottom>
        <vertical/>
        <horizontal/>
      </border>
    </dxf>
    <dxf>
      <font>
        <b val="0"/>
        <i val="0"/>
        <strike val="0"/>
        <condense val="0"/>
        <extend val="0"/>
        <outline val="0"/>
        <shadow val="0"/>
        <u val="none"/>
        <vertAlign val="baseline"/>
        <sz val="9"/>
        <color auto="1"/>
        <name val="Arial"/>
        <family val="2"/>
        <scheme val="none"/>
      </font>
      <numFmt numFmtId="3" formatCode="#,##0"/>
      <border diagonalUp="0" diagonalDown="0">
        <left/>
        <right/>
        <top/>
        <bottom style="thin">
          <color indexed="64"/>
        </bottom>
        <vertical/>
        <horizontal/>
      </border>
    </dxf>
    <dxf>
      <font>
        <b val="0"/>
        <i val="0"/>
        <strike val="0"/>
        <condense val="0"/>
        <extend val="0"/>
        <outline val="0"/>
        <shadow val="0"/>
        <u val="none"/>
        <vertAlign val="baseline"/>
        <sz val="9"/>
        <color auto="1"/>
        <name val="Arial"/>
        <family val="2"/>
        <scheme val="none"/>
      </font>
      <numFmt numFmtId="3" formatCode="#,##0"/>
      <border diagonalUp="0" diagonalDown="0">
        <left/>
        <right/>
        <top/>
        <bottom style="thin">
          <color indexed="64"/>
        </bottom>
        <vertical/>
        <horizontal/>
      </border>
    </dxf>
    <dxf>
      <font>
        <b val="0"/>
        <i val="0"/>
        <strike val="0"/>
        <condense val="0"/>
        <extend val="0"/>
        <outline val="0"/>
        <shadow val="0"/>
        <u val="none"/>
        <vertAlign val="baseline"/>
        <sz val="9"/>
        <color auto="1"/>
        <name val="Arial"/>
        <family val="2"/>
        <scheme val="none"/>
      </font>
      <numFmt numFmtId="3" formatCode="#,##0"/>
      <border diagonalUp="0" diagonalDown="0">
        <left/>
        <right/>
        <top/>
        <bottom style="thin">
          <color indexed="64"/>
        </bottom>
        <vertical/>
        <horizontal/>
      </border>
    </dxf>
    <dxf>
      <font>
        <b val="0"/>
        <i val="0"/>
        <strike val="0"/>
        <condense val="0"/>
        <extend val="0"/>
        <outline val="0"/>
        <shadow val="0"/>
        <u val="none"/>
        <vertAlign val="baseline"/>
        <sz val="9"/>
        <color auto="1"/>
        <name val="Arial"/>
        <family val="2"/>
        <scheme val="none"/>
      </font>
      <numFmt numFmtId="3" formatCode="#,##0"/>
      <border diagonalUp="0" diagonalDown="0">
        <left/>
        <right/>
        <top/>
        <bottom style="thin">
          <color indexed="64"/>
        </bottom>
        <vertical/>
        <horizontal/>
      </border>
    </dxf>
    <dxf>
      <font>
        <b val="0"/>
        <i val="0"/>
        <strike val="0"/>
        <condense val="0"/>
        <extend val="0"/>
        <outline val="0"/>
        <shadow val="0"/>
        <u val="none"/>
        <vertAlign val="baseline"/>
        <sz val="9"/>
        <color auto="1"/>
        <name val="Arial"/>
        <family val="2"/>
        <scheme val="none"/>
      </font>
      <numFmt numFmtId="3" formatCode="#,##0"/>
      <border diagonalUp="0" diagonalDown="0">
        <left/>
        <right/>
        <top/>
        <bottom style="thin">
          <color indexed="64"/>
        </bottom>
        <vertical/>
        <horizontal/>
      </border>
    </dxf>
    <dxf>
      <font>
        <b val="0"/>
        <i val="0"/>
        <strike val="0"/>
        <condense val="0"/>
        <extend val="0"/>
        <outline val="0"/>
        <shadow val="0"/>
        <u val="none"/>
        <vertAlign val="baseline"/>
        <sz val="9"/>
        <color auto="1"/>
        <name val="Arial"/>
        <family val="2"/>
        <scheme val="none"/>
      </font>
      <numFmt numFmtId="3" formatCode="#,##0"/>
      <border diagonalUp="0" diagonalDown="0">
        <left/>
        <right/>
        <top/>
        <bottom style="thin">
          <color indexed="64"/>
        </bottom>
        <vertical/>
        <horizontal/>
      </border>
    </dxf>
    <dxf>
      <font>
        <b val="0"/>
        <i val="0"/>
        <strike val="0"/>
        <condense val="0"/>
        <extend val="0"/>
        <outline val="0"/>
        <shadow val="0"/>
        <u val="none"/>
        <vertAlign val="baseline"/>
        <sz val="9"/>
        <color auto="1"/>
        <name val="Arial"/>
        <family val="2"/>
        <scheme val="none"/>
      </font>
      <numFmt numFmtId="3" formatCode="#,##0"/>
      <border diagonalUp="0" diagonalDown="0">
        <left/>
        <right/>
        <top/>
        <bottom style="thin">
          <color indexed="64"/>
        </bottom>
        <vertical/>
        <horizontal/>
      </border>
    </dxf>
    <dxf>
      <font>
        <b val="0"/>
        <i val="0"/>
        <strike val="0"/>
        <condense val="0"/>
        <extend val="0"/>
        <outline val="0"/>
        <shadow val="0"/>
        <u val="none"/>
        <vertAlign val="baseline"/>
        <sz val="9"/>
        <color auto="1"/>
        <name val="Arial"/>
        <family val="2"/>
        <scheme val="none"/>
      </font>
      <numFmt numFmtId="3" formatCode="#,##0"/>
      <border diagonalUp="0" diagonalDown="0">
        <left/>
        <right/>
        <top/>
        <bottom style="thin">
          <color indexed="64"/>
        </bottom>
        <vertical/>
        <horizontal/>
      </border>
    </dxf>
    <dxf>
      <font>
        <b val="0"/>
        <i val="0"/>
        <strike val="0"/>
        <condense val="0"/>
        <extend val="0"/>
        <outline val="0"/>
        <shadow val="0"/>
        <u val="none"/>
        <vertAlign val="baseline"/>
        <sz val="9"/>
        <color auto="1"/>
        <name val="Arial"/>
        <family val="2"/>
        <scheme val="none"/>
      </font>
      <numFmt numFmtId="3" formatCode="#,##0"/>
      <border diagonalUp="0" diagonalDown="0">
        <left/>
        <right/>
        <top/>
        <bottom style="thin">
          <color indexed="64"/>
        </bottom>
        <vertical/>
        <horizontal/>
      </border>
    </dxf>
    <dxf>
      <font>
        <b val="0"/>
        <i val="0"/>
        <strike val="0"/>
        <condense val="0"/>
        <extend val="0"/>
        <outline val="0"/>
        <shadow val="0"/>
        <u val="none"/>
        <vertAlign val="baseline"/>
        <sz val="9"/>
        <color auto="1"/>
        <name val="Arial"/>
        <family val="2"/>
        <scheme val="none"/>
      </font>
      <alignment horizontal="center" vertical="bottom" textRotation="0" wrapText="0" indent="0" justifyLastLine="0" shrinkToFit="0" readingOrder="0"/>
      <border diagonalUp="0" diagonalDown="0">
        <left/>
        <right/>
        <top/>
        <bottom style="thin">
          <color indexed="64"/>
        </bottom>
        <vertical/>
        <horizontal/>
      </border>
    </dxf>
    <dxf>
      <font>
        <b val="0"/>
        <i val="0"/>
        <strike val="0"/>
        <condense val="0"/>
        <extend val="0"/>
        <outline val="0"/>
        <shadow val="0"/>
        <u val="none"/>
        <vertAlign val="baseline"/>
        <sz val="9"/>
        <color auto="1"/>
        <name val="Arial"/>
        <family val="2"/>
        <scheme val="none"/>
      </font>
      <border diagonalUp="0" diagonalDown="0">
        <left/>
        <right/>
        <top/>
        <bottom style="thin">
          <color indexed="64"/>
        </bottom>
        <vertical/>
        <horizontal/>
      </border>
    </dxf>
    <dxf>
      <font>
        <b val="0"/>
        <i val="0"/>
        <strike val="0"/>
        <condense val="0"/>
        <extend val="0"/>
        <outline val="0"/>
        <shadow val="0"/>
        <u val="none"/>
        <vertAlign val="baseline"/>
        <sz val="9"/>
        <color auto="1"/>
        <name val="Arial"/>
        <family val="2"/>
        <scheme val="none"/>
      </font>
      <border diagonalUp="0" diagonalDown="0">
        <left/>
        <right/>
        <top/>
        <bottom style="thin">
          <color indexed="64"/>
        </bottom>
        <vertical/>
        <horizontal/>
      </border>
    </dxf>
    <dxf>
      <border outline="0">
        <bottom style="double">
          <color indexed="64"/>
        </bottom>
      </border>
    </dxf>
    <dxf>
      <font>
        <b val="0"/>
        <i val="0"/>
        <strike val="0"/>
        <condense val="0"/>
        <extend val="0"/>
        <outline val="0"/>
        <shadow val="0"/>
        <u val="none"/>
        <vertAlign val="baseline"/>
        <sz val="9"/>
        <color auto="1"/>
        <name val="Arial"/>
        <family val="2"/>
        <scheme val="none"/>
      </font>
    </dxf>
    <dxf>
      <border outline="0">
        <bottom style="thin">
          <color indexed="64"/>
        </bottom>
      </border>
    </dxf>
    <dxf>
      <font>
        <b val="0"/>
        <i val="0"/>
        <strike val="0"/>
        <condense val="0"/>
        <extend val="0"/>
        <outline val="0"/>
        <shadow val="0"/>
        <u val="none"/>
        <vertAlign val="baseline"/>
        <sz val="9"/>
        <color auto="1"/>
        <name val="Arial"/>
        <family val="2"/>
        <scheme val="none"/>
      </font>
      <alignment horizontal="center" vertical="bottom" textRotation="0" wrapText="1" indent="0" justifyLastLine="0" shrinkToFit="0" readingOrder="0"/>
    </dxf>
    <dxf>
      <font>
        <b val="0"/>
        <i val="0"/>
        <strike val="0"/>
        <condense val="0"/>
        <extend val="0"/>
        <outline val="0"/>
        <shadow val="0"/>
        <u val="none"/>
        <vertAlign val="baseline"/>
        <sz val="10"/>
        <color auto="1"/>
        <name val="Arial"/>
        <family val="2"/>
        <scheme val="none"/>
      </font>
      <numFmt numFmtId="164" formatCode="_(&quot;$&quot;* #,##0_);_(&quot;$&quot;* \(#,##0\);_(&quot;$&quot;* &quot;-&quot;??_);_(@_)"/>
      <border diagonalUp="0" diagonalDown="0">
        <left/>
        <right/>
        <top/>
        <bottom style="thin">
          <color indexed="64"/>
        </bottom>
        <vertical/>
        <horizontal/>
      </border>
    </dxf>
    <dxf>
      <font>
        <b val="0"/>
        <i val="0"/>
        <strike val="0"/>
        <condense val="0"/>
        <extend val="0"/>
        <outline val="0"/>
        <shadow val="0"/>
        <u val="none"/>
        <vertAlign val="baseline"/>
        <sz val="10"/>
        <color auto="1"/>
        <name val="Arial"/>
        <family val="2"/>
        <scheme val="none"/>
      </font>
      <numFmt numFmtId="164" formatCode="_(&quot;$&quot;* #,##0_);_(&quot;$&quot;* \(#,##0\);_(&quot;$&quot;* &quot;-&quot;??_);_(@_)"/>
      <alignment horizontal="right" vertical="bottom" textRotation="0" wrapText="0" indent="0" justifyLastLine="0" shrinkToFit="0" readingOrder="0"/>
      <border diagonalUp="0" diagonalDown="0">
        <left/>
        <right/>
        <top/>
        <bottom style="thin">
          <color indexed="64"/>
        </bottom>
        <vertical/>
        <horizontal/>
      </border>
    </dxf>
    <dxf>
      <border outline="0">
        <bottom style="double">
          <color indexed="64"/>
        </bottom>
      </border>
    </dxf>
    <dxf>
      <border outline="0">
        <bottom style="thin">
          <color indexed="64"/>
        </bottom>
      </border>
    </dxf>
    <dxf>
      <font>
        <b val="0"/>
        <i val="0"/>
        <strike val="0"/>
        <condense val="0"/>
        <extend val="0"/>
        <outline val="0"/>
        <shadow val="0"/>
        <u val="none"/>
        <vertAlign val="baseline"/>
        <sz val="11"/>
        <color auto="1"/>
        <name val="Arial"/>
        <family val="2"/>
        <scheme val="none"/>
      </font>
      <numFmt numFmtId="3" formatCode="#,##0"/>
      <border diagonalUp="0" diagonalDown="0">
        <left/>
        <right/>
        <top/>
        <bottom style="thin">
          <color indexed="64"/>
        </bottom>
        <vertical/>
        <horizontal/>
      </border>
    </dxf>
    <dxf>
      <font>
        <b val="0"/>
        <i val="0"/>
        <strike val="0"/>
        <condense val="0"/>
        <extend val="0"/>
        <outline val="0"/>
        <shadow val="0"/>
        <u val="none"/>
        <vertAlign val="baseline"/>
        <sz val="11"/>
        <color indexed="12"/>
        <name val="Arial"/>
        <family val="2"/>
        <scheme val="none"/>
      </font>
      <numFmt numFmtId="3" formatCode="#,##0"/>
      <border diagonalUp="0" diagonalDown="0">
        <left/>
        <right/>
        <top/>
        <bottom style="thin">
          <color indexed="64"/>
        </bottom>
        <vertical/>
        <horizontal/>
      </border>
    </dxf>
    <dxf>
      <font>
        <b val="0"/>
        <i val="0"/>
        <strike val="0"/>
        <condense val="0"/>
        <extend val="0"/>
        <outline val="0"/>
        <shadow val="0"/>
        <u val="none"/>
        <vertAlign val="baseline"/>
        <sz val="11"/>
        <color indexed="12"/>
        <name val="Arial"/>
        <family val="2"/>
        <scheme val="none"/>
      </font>
      <numFmt numFmtId="3" formatCode="#,##0"/>
      <border diagonalUp="0" diagonalDown="0">
        <left/>
        <right/>
        <top/>
        <bottom style="thin">
          <color indexed="64"/>
        </bottom>
        <vertical/>
        <horizontal/>
      </border>
    </dxf>
    <dxf>
      <font>
        <b val="0"/>
        <i val="0"/>
        <strike val="0"/>
        <condense val="0"/>
        <extend val="0"/>
        <outline val="0"/>
        <shadow val="0"/>
        <u val="none"/>
        <vertAlign val="baseline"/>
        <sz val="11"/>
        <color indexed="12"/>
        <name val="Arial"/>
        <family val="2"/>
        <scheme val="none"/>
      </font>
      <numFmt numFmtId="3" formatCode="#,##0"/>
      <border diagonalUp="0" diagonalDown="0">
        <left/>
        <right/>
        <top/>
        <bottom style="thin">
          <color indexed="64"/>
        </bottom>
        <vertical/>
        <horizontal/>
      </border>
    </dxf>
    <dxf>
      <font>
        <b val="0"/>
        <i val="0"/>
        <strike val="0"/>
        <condense val="0"/>
        <extend val="0"/>
        <outline val="0"/>
        <shadow val="0"/>
        <u val="none"/>
        <vertAlign val="baseline"/>
        <sz val="11"/>
        <color indexed="12"/>
        <name val="Arial"/>
        <family val="2"/>
        <scheme val="none"/>
      </font>
      <numFmt numFmtId="3" formatCode="#,##0"/>
      <border diagonalUp="0" diagonalDown="0">
        <left/>
        <right/>
        <top/>
        <bottom style="thin">
          <color indexed="64"/>
        </bottom>
        <vertical/>
        <horizontal/>
      </border>
    </dxf>
    <dxf>
      <font>
        <b val="0"/>
        <i val="0"/>
        <strike val="0"/>
        <condense val="0"/>
        <extend val="0"/>
        <outline val="0"/>
        <shadow val="0"/>
        <u val="none"/>
        <vertAlign val="baseline"/>
        <sz val="11"/>
        <color indexed="12"/>
        <name val="Arial"/>
        <family val="2"/>
        <scheme val="none"/>
      </font>
      <numFmt numFmtId="3" formatCode="#,##0"/>
      <border diagonalUp="0" diagonalDown="0">
        <left/>
        <right/>
        <top/>
        <bottom style="thin">
          <color indexed="64"/>
        </bottom>
        <vertical/>
        <horizontal/>
      </border>
    </dxf>
    <dxf>
      <font>
        <b val="0"/>
        <i val="0"/>
        <strike val="0"/>
        <condense val="0"/>
        <extend val="0"/>
        <outline val="0"/>
        <shadow val="0"/>
        <u val="none"/>
        <vertAlign val="baseline"/>
        <sz val="11"/>
        <color auto="1"/>
        <name val="Arial"/>
        <family val="2"/>
        <scheme val="none"/>
      </font>
      <numFmt numFmtId="3" formatCode="#,##0"/>
      <border diagonalUp="0" diagonalDown="0">
        <left/>
        <right/>
        <top/>
        <bottom style="thin">
          <color indexed="64"/>
        </bottom>
        <vertical/>
        <horizontal/>
      </border>
    </dxf>
    <dxf>
      <font>
        <b val="0"/>
        <i val="0"/>
        <strike val="0"/>
        <condense val="0"/>
        <extend val="0"/>
        <outline val="0"/>
        <shadow val="0"/>
        <u val="none"/>
        <vertAlign val="baseline"/>
        <sz val="11"/>
        <color indexed="12"/>
        <name val="Arial"/>
        <family val="2"/>
        <scheme val="none"/>
      </font>
      <numFmt numFmtId="3" formatCode="#,##0"/>
      <border diagonalUp="0" diagonalDown="0">
        <left/>
        <right/>
        <top/>
        <bottom style="thin">
          <color indexed="64"/>
        </bottom>
        <vertical/>
        <horizontal/>
      </border>
    </dxf>
    <dxf>
      <font>
        <b val="0"/>
        <i val="0"/>
        <strike val="0"/>
        <condense val="0"/>
        <extend val="0"/>
        <outline val="0"/>
        <shadow val="0"/>
        <u val="none"/>
        <vertAlign val="baseline"/>
        <sz val="11"/>
        <color auto="1"/>
        <name val="Arial"/>
        <family val="2"/>
        <scheme val="none"/>
      </font>
    </dxf>
    <dxf>
      <font>
        <b val="0"/>
        <i val="0"/>
        <strike val="0"/>
        <condense val="0"/>
        <extend val="0"/>
        <outline val="0"/>
        <shadow val="0"/>
        <u val="none"/>
        <vertAlign val="baseline"/>
        <sz val="11"/>
        <color auto="1"/>
        <name val="Arial"/>
        <family val="2"/>
        <scheme val="none"/>
      </font>
    </dxf>
    <dxf>
      <font>
        <b val="0"/>
        <i val="0"/>
        <strike val="0"/>
        <condense val="0"/>
        <extend val="0"/>
        <outline val="0"/>
        <shadow val="0"/>
        <u val="none"/>
        <vertAlign val="baseline"/>
        <sz val="11"/>
        <color indexed="12"/>
        <name val="Arial"/>
        <family val="2"/>
        <scheme val="none"/>
      </font>
    </dxf>
    <dxf>
      <border outline="0">
        <bottom style="thin">
          <color indexed="64"/>
        </bottom>
      </border>
    </dxf>
    <dxf>
      <font>
        <b/>
        <i val="0"/>
        <strike val="0"/>
        <condense val="0"/>
        <extend val="0"/>
        <outline val="0"/>
        <shadow val="0"/>
        <u val="none"/>
        <vertAlign val="baseline"/>
        <sz val="10"/>
        <color auto="1"/>
        <name val="Arial"/>
        <family val="2"/>
        <scheme val="none"/>
      </font>
      <alignment horizontal="center" vertical="center" textRotation="0" wrapText="1" indent="0" justifyLastLine="0" shrinkToFit="0" readingOrder="0"/>
    </dxf>
    <dxf>
      <font>
        <strike val="0"/>
        <outline val="0"/>
        <shadow val="0"/>
        <u val="none"/>
        <vertAlign val="baseline"/>
        <sz val="12"/>
        <color auto="1"/>
        <name val="Arial"/>
        <family val="2"/>
        <scheme val="none"/>
      </font>
    </dxf>
    <dxf>
      <font>
        <strike val="0"/>
        <outline val="0"/>
        <shadow val="0"/>
        <u val="none"/>
        <vertAlign val="baseline"/>
        <sz val="12"/>
        <color auto="1"/>
        <name val="Arial"/>
        <family val="2"/>
        <scheme val="none"/>
      </font>
    </dxf>
    <dxf>
      <font>
        <strike val="0"/>
        <outline val="0"/>
        <shadow val="0"/>
        <u val="none"/>
        <vertAlign val="baseline"/>
        <sz val="12"/>
        <color auto="1"/>
        <name val="Arial"/>
        <family val="2"/>
        <scheme val="none"/>
      </font>
    </dxf>
    <dxf>
      <font>
        <b val="0"/>
        <i val="0"/>
        <strike val="0"/>
        <condense val="0"/>
        <extend val="0"/>
        <outline val="0"/>
        <shadow val="0"/>
        <u val="none"/>
        <vertAlign val="baseline"/>
        <sz val="12"/>
        <color auto="1"/>
        <name val="Arial"/>
        <family val="2"/>
        <scheme val="none"/>
      </font>
    </dxf>
    <dxf>
      <font>
        <b val="0"/>
        <i val="0"/>
        <strike val="0"/>
        <condense val="0"/>
        <extend val="0"/>
        <outline val="0"/>
        <shadow val="0"/>
        <u val="none"/>
        <vertAlign val="baseline"/>
        <sz val="10"/>
        <color auto="1"/>
        <name val="Arial"/>
        <scheme val="none"/>
      </font>
      <numFmt numFmtId="165" formatCode="_(* #,##0_);_(* \(#,##0\);_(* &quot;-&quot;??_);_(@_)"/>
      <border diagonalUp="0" diagonalDown="0">
        <left/>
        <right/>
        <top/>
        <bottom style="thin">
          <color indexed="64"/>
        </bottom>
        <vertical/>
        <horizontal/>
      </border>
    </dxf>
    <dxf>
      <font>
        <b val="0"/>
        <i val="0"/>
        <strike val="0"/>
        <condense val="0"/>
        <extend val="0"/>
        <outline val="0"/>
        <shadow val="0"/>
        <u val="none"/>
        <vertAlign val="baseline"/>
        <sz val="10"/>
        <color auto="1"/>
        <name val="Arial"/>
        <scheme val="none"/>
      </font>
      <numFmt numFmtId="165" formatCode="_(* #,##0_);_(* \(#,##0\);_(* &quot;-&quot;??_);_(@_)"/>
      <border diagonalUp="0" diagonalDown="0">
        <left/>
        <right/>
        <top/>
        <bottom style="thin">
          <color indexed="64"/>
        </bottom>
        <vertical/>
        <horizontal/>
      </border>
    </dxf>
    <dxf>
      <font>
        <b val="0"/>
        <i val="0"/>
        <strike val="0"/>
        <condense val="0"/>
        <extend val="0"/>
        <outline val="0"/>
        <shadow val="0"/>
        <u val="none"/>
        <vertAlign val="baseline"/>
        <sz val="10"/>
        <color auto="1"/>
        <name val="Arial"/>
        <scheme val="none"/>
      </font>
      <numFmt numFmtId="165" formatCode="_(* #,##0_);_(* \(#,##0\);_(* &quot;-&quot;??_);_(@_)"/>
      <border diagonalUp="0" diagonalDown="0">
        <left/>
        <right/>
        <top/>
        <bottom style="thin">
          <color indexed="64"/>
        </bottom>
        <vertical/>
        <horizontal/>
      </border>
    </dxf>
    <dxf>
      <font>
        <b val="0"/>
        <i val="0"/>
        <strike val="0"/>
        <condense val="0"/>
        <extend val="0"/>
        <outline val="0"/>
        <shadow val="0"/>
        <u val="none"/>
        <vertAlign val="baseline"/>
        <sz val="10"/>
        <color auto="1"/>
        <name val="Arial"/>
        <scheme val="none"/>
      </font>
      <numFmt numFmtId="165" formatCode="_(* #,##0_);_(* \(#,##0\);_(* &quot;-&quot;??_);_(@_)"/>
      <border diagonalUp="0" diagonalDown="0">
        <left/>
        <right/>
        <top/>
        <bottom style="thin">
          <color indexed="64"/>
        </bottom>
        <vertical/>
        <horizontal/>
      </border>
    </dxf>
    <dxf>
      <font>
        <b val="0"/>
        <i val="0"/>
        <strike val="0"/>
        <condense val="0"/>
        <extend val="0"/>
        <outline val="0"/>
        <shadow val="0"/>
        <u val="none"/>
        <vertAlign val="baseline"/>
        <sz val="10"/>
        <color auto="1"/>
        <name val="Arial"/>
        <scheme val="none"/>
      </font>
      <numFmt numFmtId="165" formatCode="_(* #,##0_);_(* \(#,##0\);_(* &quot;-&quot;??_);_(@_)"/>
      <border diagonalUp="0" diagonalDown="0">
        <left/>
        <right/>
        <top/>
        <bottom style="thin">
          <color indexed="64"/>
        </bottom>
        <vertical/>
        <horizontal/>
      </border>
    </dxf>
    <dxf>
      <font>
        <b val="0"/>
        <i val="0"/>
        <strike val="0"/>
        <condense val="0"/>
        <extend val="0"/>
        <outline val="0"/>
        <shadow val="0"/>
        <u val="none"/>
        <vertAlign val="baseline"/>
        <sz val="10"/>
        <color auto="1"/>
        <name val="Arial"/>
        <scheme val="none"/>
      </font>
      <numFmt numFmtId="165" formatCode="_(* #,##0_);_(* \(#,##0\);_(* &quot;-&quot;??_);_(@_)"/>
      <border diagonalUp="0" diagonalDown="0">
        <left/>
        <right/>
        <top/>
        <bottom style="thin">
          <color indexed="64"/>
        </bottom>
        <vertical/>
        <horizontal/>
      </border>
    </dxf>
    <dxf>
      <font>
        <b val="0"/>
        <i val="0"/>
        <strike val="0"/>
        <condense val="0"/>
        <extend val="0"/>
        <outline val="0"/>
        <shadow val="0"/>
        <u val="none"/>
        <vertAlign val="baseline"/>
        <sz val="10"/>
        <color auto="1"/>
        <name val="Arial"/>
        <scheme val="none"/>
      </font>
      <numFmt numFmtId="165" formatCode="_(* #,##0_);_(* \(#,##0\);_(* &quot;-&quot;??_);_(@_)"/>
      <border diagonalUp="0" diagonalDown="0">
        <left/>
        <right/>
        <top/>
        <bottom style="thin">
          <color indexed="64"/>
        </bottom>
        <vertical/>
        <horizontal/>
      </border>
    </dxf>
    <dxf>
      <font>
        <b val="0"/>
        <i val="0"/>
        <strike val="0"/>
        <condense val="0"/>
        <extend val="0"/>
        <outline val="0"/>
        <shadow val="0"/>
        <u val="none"/>
        <vertAlign val="baseline"/>
        <sz val="10"/>
        <color auto="1"/>
        <name val="Arial"/>
        <family val="2"/>
        <scheme val="none"/>
      </font>
      <border diagonalUp="0" diagonalDown="0">
        <left/>
        <right/>
        <top/>
        <bottom style="thin">
          <color indexed="64"/>
        </bottom>
        <vertical/>
        <horizontal/>
      </border>
    </dxf>
    <dxf>
      <font>
        <b val="0"/>
        <i val="0"/>
        <strike val="0"/>
        <condense val="0"/>
        <extend val="0"/>
        <outline val="0"/>
        <shadow val="0"/>
        <u val="none"/>
        <vertAlign val="baseline"/>
        <sz val="10"/>
        <color auto="1"/>
        <name val="Arial"/>
        <scheme val="none"/>
      </font>
    </dxf>
    <dxf>
      <border outline="0">
        <bottom style="thin">
          <color indexed="64"/>
        </bottom>
      </border>
    </dxf>
    <dxf>
      <font>
        <b/>
        <i val="0"/>
        <strike val="0"/>
        <condense val="0"/>
        <extend val="0"/>
        <outline val="0"/>
        <shadow val="0"/>
        <u val="none"/>
        <vertAlign val="baseline"/>
        <sz val="10"/>
        <color theme="1"/>
        <name val="Arial"/>
        <family val="2"/>
        <scheme val="none"/>
      </font>
      <alignment horizontal="center" vertical="bottom" textRotation="0" wrapText="1" indent="0" justifyLastLine="0" shrinkToFit="0" readingOrder="0"/>
    </dxf>
    <dxf>
      <font>
        <b val="0"/>
        <i val="0"/>
        <strike val="0"/>
        <condense val="0"/>
        <extend val="0"/>
        <outline val="0"/>
        <shadow val="0"/>
        <u val="none"/>
        <vertAlign val="baseline"/>
        <sz val="10"/>
        <color auto="1"/>
        <name val="Arial"/>
        <scheme val="none"/>
      </font>
      <numFmt numFmtId="165" formatCode="_(* #,##0_);_(* \(#,##0\);_(* &quot;-&quot;??_);_(@_)"/>
      <border diagonalUp="0" diagonalDown="0">
        <left/>
        <right/>
        <top/>
        <bottom style="thin">
          <color indexed="64"/>
        </bottom>
        <vertical/>
        <horizontal/>
      </border>
    </dxf>
    <dxf>
      <font>
        <b val="0"/>
        <i val="0"/>
        <strike val="0"/>
        <condense val="0"/>
        <extend val="0"/>
        <outline val="0"/>
        <shadow val="0"/>
        <u val="none"/>
        <vertAlign val="baseline"/>
        <sz val="10"/>
        <color auto="1"/>
        <name val="Arial"/>
        <scheme val="none"/>
      </font>
      <numFmt numFmtId="165" formatCode="_(* #,##0_);_(* \(#,##0\);_(* &quot;-&quot;??_);_(@_)"/>
      <border diagonalUp="0" diagonalDown="0">
        <left/>
        <right/>
        <top/>
        <bottom style="thin">
          <color indexed="64"/>
        </bottom>
        <vertical/>
        <horizontal/>
      </border>
    </dxf>
    <dxf>
      <font>
        <b val="0"/>
        <i val="0"/>
        <strike val="0"/>
        <condense val="0"/>
        <extend val="0"/>
        <outline val="0"/>
        <shadow val="0"/>
        <u val="none"/>
        <vertAlign val="baseline"/>
        <sz val="10"/>
        <color auto="1"/>
        <name val="Arial"/>
        <scheme val="none"/>
      </font>
      <numFmt numFmtId="165" formatCode="_(* #,##0_);_(* \(#,##0\);_(* &quot;-&quot;??_);_(@_)"/>
      <border diagonalUp="0" diagonalDown="0">
        <left/>
        <right/>
        <top/>
        <bottom style="thin">
          <color indexed="64"/>
        </bottom>
        <vertical/>
        <horizontal/>
      </border>
    </dxf>
    <dxf>
      <font>
        <b val="0"/>
        <i val="0"/>
        <strike val="0"/>
        <condense val="0"/>
        <extend val="0"/>
        <outline val="0"/>
        <shadow val="0"/>
        <u val="none"/>
        <vertAlign val="baseline"/>
        <sz val="10"/>
        <color auto="1"/>
        <name val="Arial"/>
        <scheme val="none"/>
      </font>
      <numFmt numFmtId="165" formatCode="_(* #,##0_);_(* \(#,##0\);_(* &quot;-&quot;??_);_(@_)"/>
      <border diagonalUp="0" diagonalDown="0">
        <left/>
        <right/>
        <top/>
        <bottom style="thin">
          <color indexed="64"/>
        </bottom>
        <vertical/>
        <horizontal/>
      </border>
    </dxf>
    <dxf>
      <font>
        <b val="0"/>
        <i val="0"/>
        <strike val="0"/>
        <condense val="0"/>
        <extend val="0"/>
        <outline val="0"/>
        <shadow val="0"/>
        <u val="none"/>
        <vertAlign val="baseline"/>
        <sz val="10"/>
        <color auto="1"/>
        <name val="Arial"/>
        <scheme val="none"/>
      </font>
      <numFmt numFmtId="165" formatCode="_(* #,##0_);_(* \(#,##0\);_(* &quot;-&quot;??_);_(@_)"/>
      <border diagonalUp="0" diagonalDown="0">
        <left/>
        <right/>
        <top/>
        <bottom style="thin">
          <color indexed="64"/>
        </bottom>
        <vertical/>
        <horizontal/>
      </border>
    </dxf>
    <dxf>
      <font>
        <b val="0"/>
        <i val="0"/>
        <strike val="0"/>
        <condense val="0"/>
        <extend val="0"/>
        <outline val="0"/>
        <shadow val="0"/>
        <u val="none"/>
        <vertAlign val="baseline"/>
        <sz val="10"/>
        <color auto="1"/>
        <name val="Arial"/>
        <scheme val="none"/>
      </font>
      <numFmt numFmtId="165" formatCode="_(* #,##0_);_(* \(#,##0\);_(* &quot;-&quot;??_);_(@_)"/>
      <border diagonalUp="0" diagonalDown="0">
        <left/>
        <right/>
        <top/>
        <bottom style="thin">
          <color indexed="64"/>
        </bottom>
        <vertical/>
        <horizontal/>
      </border>
    </dxf>
    <dxf>
      <font>
        <b val="0"/>
        <i val="0"/>
        <strike val="0"/>
        <condense val="0"/>
        <extend val="0"/>
        <outline val="0"/>
        <shadow val="0"/>
        <u val="none"/>
        <vertAlign val="baseline"/>
        <sz val="10"/>
        <color auto="1"/>
        <name val="Arial"/>
        <scheme val="none"/>
      </font>
      <numFmt numFmtId="165" formatCode="_(* #,##0_);_(* \(#,##0\);_(* &quot;-&quot;??_);_(@_)"/>
      <border diagonalUp="0" diagonalDown="0">
        <left/>
        <right/>
        <top/>
        <bottom style="thin">
          <color indexed="64"/>
        </bottom>
        <vertical/>
        <horizontal/>
      </border>
    </dxf>
    <dxf>
      <font>
        <b val="0"/>
        <i val="0"/>
        <strike val="0"/>
        <condense val="0"/>
        <extend val="0"/>
        <outline val="0"/>
        <shadow val="0"/>
        <u val="none"/>
        <vertAlign val="baseline"/>
        <sz val="10"/>
        <color auto="1"/>
        <name val="Arial"/>
        <family val="2"/>
        <scheme val="none"/>
      </font>
      <border diagonalUp="0" diagonalDown="0">
        <left/>
        <right/>
        <top/>
        <bottom style="thin">
          <color indexed="64"/>
        </bottom>
        <vertical/>
        <horizontal/>
      </border>
    </dxf>
    <dxf>
      <font>
        <b val="0"/>
        <i val="0"/>
        <strike val="0"/>
        <condense val="0"/>
        <extend val="0"/>
        <outline val="0"/>
        <shadow val="0"/>
        <u val="none"/>
        <vertAlign val="baseline"/>
        <sz val="10"/>
        <color auto="1"/>
        <name val="Arial"/>
        <scheme val="none"/>
      </font>
    </dxf>
    <dxf>
      <border outline="0">
        <bottom style="thin">
          <color indexed="64"/>
        </bottom>
      </border>
    </dxf>
    <dxf>
      <font>
        <b/>
        <i val="0"/>
        <strike val="0"/>
        <condense val="0"/>
        <extend val="0"/>
        <outline val="0"/>
        <shadow val="0"/>
        <u val="none"/>
        <vertAlign val="baseline"/>
        <sz val="10"/>
        <color theme="1"/>
        <name val="Arial"/>
        <family val="2"/>
        <scheme val="none"/>
      </font>
      <alignment horizontal="center" vertical="bottom" textRotation="0" wrapText="1" indent="0" justifyLastLine="0" shrinkToFit="0" readingOrder="0"/>
    </dxf>
    <dxf>
      <font>
        <b val="0"/>
        <i val="0"/>
        <strike val="0"/>
        <condense val="0"/>
        <extend val="0"/>
        <outline val="0"/>
        <shadow val="0"/>
        <u val="none"/>
        <vertAlign val="baseline"/>
        <sz val="10"/>
        <color auto="1"/>
        <name val="Arial"/>
        <scheme val="none"/>
      </font>
      <numFmt numFmtId="165" formatCode="_(* #,##0_);_(* \(#,##0\);_(* &quot;-&quot;??_);_(@_)"/>
      <border diagonalUp="0" diagonalDown="0">
        <left/>
        <right/>
        <top/>
        <bottom style="thin">
          <color indexed="64"/>
        </bottom>
        <vertical/>
        <horizontal/>
      </border>
    </dxf>
    <dxf>
      <font>
        <b val="0"/>
        <i val="0"/>
        <strike val="0"/>
        <condense val="0"/>
        <extend val="0"/>
        <outline val="0"/>
        <shadow val="0"/>
        <u val="none"/>
        <vertAlign val="baseline"/>
        <sz val="10"/>
        <color auto="1"/>
        <name val="Arial"/>
        <scheme val="none"/>
      </font>
      <numFmt numFmtId="165" formatCode="_(* #,##0_);_(* \(#,##0\);_(* &quot;-&quot;??_);_(@_)"/>
      <border diagonalUp="0" diagonalDown="0">
        <left/>
        <right/>
        <top/>
        <bottom style="thin">
          <color indexed="64"/>
        </bottom>
        <vertical/>
        <horizontal/>
      </border>
    </dxf>
    <dxf>
      <font>
        <b val="0"/>
        <i val="0"/>
        <strike val="0"/>
        <condense val="0"/>
        <extend val="0"/>
        <outline val="0"/>
        <shadow val="0"/>
        <u val="none"/>
        <vertAlign val="baseline"/>
        <sz val="10"/>
        <color auto="1"/>
        <name val="Arial"/>
        <scheme val="none"/>
      </font>
      <numFmt numFmtId="165" formatCode="_(* #,##0_);_(* \(#,##0\);_(* &quot;-&quot;??_);_(@_)"/>
      <border diagonalUp="0" diagonalDown="0">
        <left/>
        <right/>
        <top/>
        <bottom style="thin">
          <color indexed="64"/>
        </bottom>
        <vertical/>
        <horizontal/>
      </border>
    </dxf>
    <dxf>
      <font>
        <b val="0"/>
        <i val="0"/>
        <strike val="0"/>
        <condense val="0"/>
        <extend val="0"/>
        <outline val="0"/>
        <shadow val="0"/>
        <u val="none"/>
        <vertAlign val="baseline"/>
        <sz val="10"/>
        <color auto="1"/>
        <name val="Arial"/>
        <scheme val="none"/>
      </font>
      <numFmt numFmtId="165" formatCode="_(* #,##0_);_(* \(#,##0\);_(* &quot;-&quot;??_);_(@_)"/>
      <border diagonalUp="0" diagonalDown="0">
        <left/>
        <right/>
        <top/>
        <bottom style="thin">
          <color indexed="64"/>
        </bottom>
        <vertical/>
        <horizontal/>
      </border>
    </dxf>
    <dxf>
      <font>
        <b val="0"/>
        <i val="0"/>
        <strike val="0"/>
        <condense val="0"/>
        <extend val="0"/>
        <outline val="0"/>
        <shadow val="0"/>
        <u val="none"/>
        <vertAlign val="baseline"/>
        <sz val="10"/>
        <color auto="1"/>
        <name val="Arial"/>
        <scheme val="none"/>
      </font>
      <numFmt numFmtId="165" formatCode="_(* #,##0_);_(* \(#,##0\);_(* &quot;-&quot;??_);_(@_)"/>
      <border diagonalUp="0" diagonalDown="0">
        <left/>
        <right/>
        <top/>
        <bottom style="thin">
          <color indexed="64"/>
        </bottom>
        <vertical/>
        <horizontal/>
      </border>
    </dxf>
    <dxf>
      <font>
        <b val="0"/>
        <i val="0"/>
        <strike val="0"/>
        <condense val="0"/>
        <extend val="0"/>
        <outline val="0"/>
        <shadow val="0"/>
        <u val="none"/>
        <vertAlign val="baseline"/>
        <sz val="10"/>
        <color auto="1"/>
        <name val="Arial"/>
        <scheme val="none"/>
      </font>
      <numFmt numFmtId="165" formatCode="_(* #,##0_);_(* \(#,##0\);_(* &quot;-&quot;??_);_(@_)"/>
      <border diagonalUp="0" diagonalDown="0">
        <left/>
        <right/>
        <top/>
        <bottom style="thin">
          <color indexed="64"/>
        </bottom>
        <vertical/>
        <horizontal/>
      </border>
    </dxf>
    <dxf>
      <font>
        <b val="0"/>
        <i val="0"/>
        <strike val="0"/>
        <condense val="0"/>
        <extend val="0"/>
        <outline val="0"/>
        <shadow val="0"/>
        <u val="none"/>
        <vertAlign val="baseline"/>
        <sz val="10"/>
        <color auto="1"/>
        <name val="Arial"/>
        <scheme val="none"/>
      </font>
      <numFmt numFmtId="165" formatCode="_(* #,##0_);_(* \(#,##0\);_(* &quot;-&quot;??_);_(@_)"/>
      <border diagonalUp="0" diagonalDown="0">
        <left/>
        <right/>
        <top/>
        <bottom style="thin">
          <color indexed="64"/>
        </bottom>
        <vertical/>
        <horizontal/>
      </border>
    </dxf>
    <dxf>
      <font>
        <b val="0"/>
        <i val="0"/>
        <strike val="0"/>
        <condense val="0"/>
        <extend val="0"/>
        <outline val="0"/>
        <shadow val="0"/>
        <u val="none"/>
        <vertAlign val="baseline"/>
        <sz val="10"/>
        <color auto="1"/>
        <name val="Arial"/>
        <family val="2"/>
        <scheme val="none"/>
      </font>
      <border diagonalUp="0" diagonalDown="0">
        <left/>
        <right/>
        <top/>
        <bottom style="thin">
          <color indexed="64"/>
        </bottom>
        <vertical/>
        <horizontal/>
      </border>
    </dxf>
    <dxf>
      <font>
        <b val="0"/>
        <i val="0"/>
        <strike val="0"/>
        <condense val="0"/>
        <extend val="0"/>
        <outline val="0"/>
        <shadow val="0"/>
        <u val="none"/>
        <vertAlign val="baseline"/>
        <sz val="10"/>
        <color auto="1"/>
        <name val="Arial"/>
        <scheme val="none"/>
      </font>
    </dxf>
    <dxf>
      <border outline="0">
        <bottom style="thin">
          <color indexed="64"/>
        </bottom>
      </border>
    </dxf>
    <dxf>
      <font>
        <b/>
        <i val="0"/>
        <strike val="0"/>
        <condense val="0"/>
        <extend val="0"/>
        <outline val="0"/>
        <shadow val="0"/>
        <u val="none"/>
        <vertAlign val="baseline"/>
        <sz val="10"/>
        <color theme="1"/>
        <name val="Arial"/>
        <family val="2"/>
        <scheme val="none"/>
      </font>
      <alignment horizontal="center" vertical="bottom" textRotation="0" wrapText="1" indent="0" justifyLastLine="0" shrinkToFit="0" readingOrder="0"/>
    </dxf>
    <dxf>
      <font>
        <b val="0"/>
        <i val="0"/>
        <strike val="0"/>
        <condense val="0"/>
        <extend val="0"/>
        <outline val="0"/>
        <shadow val="0"/>
        <u val="none"/>
        <vertAlign val="baseline"/>
        <sz val="10"/>
        <color auto="1"/>
        <name val="Arial"/>
        <scheme val="none"/>
      </font>
      <numFmt numFmtId="165" formatCode="_(* #,##0_);_(* \(#,##0\);_(* &quot;-&quot;??_);_(@_)"/>
      <border diagonalUp="0" diagonalDown="0">
        <left/>
        <right/>
        <top/>
        <bottom style="thin">
          <color indexed="64"/>
        </bottom>
        <vertical/>
        <horizontal/>
      </border>
    </dxf>
    <dxf>
      <font>
        <b val="0"/>
        <i val="0"/>
        <strike val="0"/>
        <condense val="0"/>
        <extend val="0"/>
        <outline val="0"/>
        <shadow val="0"/>
        <u val="none"/>
        <vertAlign val="baseline"/>
        <sz val="10"/>
        <color auto="1"/>
        <name val="Arial"/>
        <scheme val="none"/>
      </font>
      <numFmt numFmtId="165" formatCode="_(* #,##0_);_(* \(#,##0\);_(* &quot;-&quot;??_);_(@_)"/>
      <border diagonalUp="0" diagonalDown="0">
        <left/>
        <right/>
        <top/>
        <bottom style="thin">
          <color indexed="64"/>
        </bottom>
        <vertical/>
        <horizontal/>
      </border>
    </dxf>
    <dxf>
      <font>
        <b val="0"/>
        <i val="0"/>
        <strike val="0"/>
        <condense val="0"/>
        <extend val="0"/>
        <outline val="0"/>
        <shadow val="0"/>
        <u val="none"/>
        <vertAlign val="baseline"/>
        <sz val="10"/>
        <color auto="1"/>
        <name val="Arial"/>
        <scheme val="none"/>
      </font>
      <numFmt numFmtId="165" formatCode="_(* #,##0_);_(* \(#,##0\);_(* &quot;-&quot;??_);_(@_)"/>
      <border diagonalUp="0" diagonalDown="0">
        <left/>
        <right/>
        <top/>
        <bottom style="thin">
          <color indexed="64"/>
        </bottom>
        <vertical/>
        <horizontal/>
      </border>
    </dxf>
    <dxf>
      <font>
        <b val="0"/>
        <i val="0"/>
        <strike val="0"/>
        <condense val="0"/>
        <extend val="0"/>
        <outline val="0"/>
        <shadow val="0"/>
        <u val="none"/>
        <vertAlign val="baseline"/>
        <sz val="10"/>
        <color auto="1"/>
        <name val="Arial"/>
        <scheme val="none"/>
      </font>
      <numFmt numFmtId="165" formatCode="_(* #,##0_);_(* \(#,##0\);_(* &quot;-&quot;??_);_(@_)"/>
      <border diagonalUp="0" diagonalDown="0">
        <left/>
        <right/>
        <top/>
        <bottom style="thin">
          <color indexed="64"/>
        </bottom>
        <vertical/>
        <horizontal/>
      </border>
    </dxf>
    <dxf>
      <font>
        <b val="0"/>
        <i val="0"/>
        <strike val="0"/>
        <condense val="0"/>
        <extend val="0"/>
        <outline val="0"/>
        <shadow val="0"/>
        <u val="none"/>
        <vertAlign val="baseline"/>
        <sz val="10"/>
        <color auto="1"/>
        <name val="Arial"/>
        <scheme val="none"/>
      </font>
      <numFmt numFmtId="165" formatCode="_(* #,##0_);_(* \(#,##0\);_(* &quot;-&quot;??_);_(@_)"/>
      <border diagonalUp="0" diagonalDown="0">
        <left/>
        <right/>
        <top/>
        <bottom style="thin">
          <color indexed="64"/>
        </bottom>
        <vertical/>
        <horizontal/>
      </border>
    </dxf>
    <dxf>
      <font>
        <b val="0"/>
        <i val="0"/>
        <strike val="0"/>
        <condense val="0"/>
        <extend val="0"/>
        <outline val="0"/>
        <shadow val="0"/>
        <u val="none"/>
        <vertAlign val="baseline"/>
        <sz val="10"/>
        <color auto="1"/>
        <name val="Arial"/>
        <scheme val="none"/>
      </font>
      <numFmt numFmtId="165" formatCode="_(* #,##0_);_(* \(#,##0\);_(* &quot;-&quot;??_);_(@_)"/>
      <border diagonalUp="0" diagonalDown="0">
        <left/>
        <right/>
        <top/>
        <bottom style="thin">
          <color indexed="64"/>
        </bottom>
        <vertical/>
        <horizontal/>
      </border>
    </dxf>
    <dxf>
      <font>
        <b val="0"/>
        <i val="0"/>
        <strike val="0"/>
        <condense val="0"/>
        <extend val="0"/>
        <outline val="0"/>
        <shadow val="0"/>
        <u val="none"/>
        <vertAlign val="baseline"/>
        <sz val="10"/>
        <color auto="1"/>
        <name val="Arial"/>
        <scheme val="none"/>
      </font>
      <numFmt numFmtId="165" formatCode="_(* #,##0_);_(* \(#,##0\);_(* &quot;-&quot;??_);_(@_)"/>
      <border diagonalUp="0" diagonalDown="0">
        <left/>
        <right/>
        <top/>
        <bottom style="thin">
          <color indexed="64"/>
        </bottom>
        <vertical/>
        <horizontal/>
      </border>
    </dxf>
    <dxf>
      <font>
        <b val="0"/>
        <i val="0"/>
        <strike val="0"/>
        <condense val="0"/>
        <extend val="0"/>
        <outline val="0"/>
        <shadow val="0"/>
        <u val="none"/>
        <vertAlign val="baseline"/>
        <sz val="10"/>
        <color auto="1"/>
        <name val="Arial"/>
        <family val="2"/>
        <scheme val="none"/>
      </font>
      <border diagonalUp="0" diagonalDown="0">
        <left/>
        <right/>
        <top/>
        <bottom style="thin">
          <color indexed="64"/>
        </bottom>
        <vertical/>
        <horizontal/>
      </border>
    </dxf>
    <dxf>
      <font>
        <b val="0"/>
        <i val="0"/>
        <strike val="0"/>
        <condense val="0"/>
        <extend val="0"/>
        <outline val="0"/>
        <shadow val="0"/>
        <u val="none"/>
        <vertAlign val="baseline"/>
        <sz val="10"/>
        <color auto="1"/>
        <name val="Arial"/>
        <scheme val="none"/>
      </font>
    </dxf>
    <dxf>
      <border outline="0">
        <bottom style="thin">
          <color indexed="64"/>
        </bottom>
      </border>
    </dxf>
    <dxf>
      <font>
        <b/>
        <i val="0"/>
        <strike val="0"/>
        <condense val="0"/>
        <extend val="0"/>
        <outline val="0"/>
        <shadow val="0"/>
        <u val="none"/>
        <vertAlign val="baseline"/>
        <sz val="10"/>
        <color theme="1"/>
        <name val="Arial"/>
        <family val="2"/>
        <scheme val="none"/>
      </font>
      <alignment horizontal="center" vertical="bottom" textRotation="0" wrapText="1" indent="0" justifyLastLine="0" shrinkToFit="0" readingOrder="0"/>
    </dxf>
    <dxf>
      <font>
        <b val="0"/>
        <i val="0"/>
        <strike val="0"/>
        <condense val="0"/>
        <extend val="0"/>
        <outline val="0"/>
        <shadow val="0"/>
        <u val="none"/>
        <vertAlign val="baseline"/>
        <sz val="10"/>
        <color auto="1"/>
        <name val="Arial"/>
        <scheme val="none"/>
      </font>
      <numFmt numFmtId="165" formatCode="_(* #,##0_);_(* \(#,##0\);_(* &quot;-&quot;??_);_(@_)"/>
      <border diagonalUp="0" diagonalDown="0">
        <left/>
        <right/>
        <top/>
        <bottom style="thin">
          <color indexed="64"/>
        </bottom>
        <vertical/>
        <horizontal/>
      </border>
    </dxf>
    <dxf>
      <font>
        <b val="0"/>
        <i val="0"/>
        <strike val="0"/>
        <condense val="0"/>
        <extend val="0"/>
        <outline val="0"/>
        <shadow val="0"/>
        <u val="none"/>
        <vertAlign val="baseline"/>
        <sz val="10"/>
        <color auto="1"/>
        <name val="Arial"/>
        <scheme val="none"/>
      </font>
      <numFmt numFmtId="165" formatCode="_(* #,##0_);_(* \(#,##0\);_(* &quot;-&quot;??_);_(@_)"/>
      <border diagonalUp="0" diagonalDown="0">
        <left/>
        <right/>
        <top/>
        <bottom style="thin">
          <color indexed="64"/>
        </bottom>
        <vertical/>
        <horizontal/>
      </border>
    </dxf>
    <dxf>
      <font>
        <b val="0"/>
        <i val="0"/>
        <strike val="0"/>
        <condense val="0"/>
        <extend val="0"/>
        <outline val="0"/>
        <shadow val="0"/>
        <u val="none"/>
        <vertAlign val="baseline"/>
        <sz val="10"/>
        <color auto="1"/>
        <name val="Arial"/>
        <scheme val="none"/>
      </font>
      <numFmt numFmtId="165" formatCode="_(* #,##0_);_(* \(#,##0\);_(* &quot;-&quot;??_);_(@_)"/>
      <border diagonalUp="0" diagonalDown="0">
        <left/>
        <right/>
        <top/>
        <bottom style="thin">
          <color indexed="64"/>
        </bottom>
        <vertical/>
        <horizontal/>
      </border>
    </dxf>
    <dxf>
      <font>
        <b val="0"/>
        <i val="0"/>
        <strike val="0"/>
        <condense val="0"/>
        <extend val="0"/>
        <outline val="0"/>
        <shadow val="0"/>
        <u val="none"/>
        <vertAlign val="baseline"/>
        <sz val="10"/>
        <color auto="1"/>
        <name val="Arial"/>
        <scheme val="none"/>
      </font>
      <numFmt numFmtId="165" formatCode="_(* #,##0_);_(* \(#,##0\);_(* &quot;-&quot;??_);_(@_)"/>
      <border diagonalUp="0" diagonalDown="0">
        <left/>
        <right/>
        <top/>
        <bottom style="thin">
          <color indexed="64"/>
        </bottom>
        <vertical/>
        <horizontal/>
      </border>
    </dxf>
    <dxf>
      <font>
        <b val="0"/>
        <i val="0"/>
        <strike val="0"/>
        <condense val="0"/>
        <extend val="0"/>
        <outline val="0"/>
        <shadow val="0"/>
        <u val="none"/>
        <vertAlign val="baseline"/>
        <sz val="10"/>
        <color auto="1"/>
        <name val="Arial"/>
        <scheme val="none"/>
      </font>
      <numFmt numFmtId="165" formatCode="_(* #,##0_);_(* \(#,##0\);_(* &quot;-&quot;??_);_(@_)"/>
      <border diagonalUp="0" diagonalDown="0">
        <left/>
        <right/>
        <top/>
        <bottom style="thin">
          <color indexed="64"/>
        </bottom>
        <vertical/>
        <horizontal/>
      </border>
    </dxf>
    <dxf>
      <font>
        <b val="0"/>
        <i val="0"/>
        <strike val="0"/>
        <condense val="0"/>
        <extend val="0"/>
        <outline val="0"/>
        <shadow val="0"/>
        <u val="none"/>
        <vertAlign val="baseline"/>
        <sz val="10"/>
        <color auto="1"/>
        <name val="Arial"/>
        <scheme val="none"/>
      </font>
      <numFmt numFmtId="165" formatCode="_(* #,##0_);_(* \(#,##0\);_(* &quot;-&quot;??_);_(@_)"/>
      <border diagonalUp="0" diagonalDown="0">
        <left/>
        <right/>
        <top/>
        <bottom style="thin">
          <color indexed="64"/>
        </bottom>
        <vertical/>
        <horizontal/>
      </border>
    </dxf>
    <dxf>
      <font>
        <b val="0"/>
        <i val="0"/>
        <strike val="0"/>
        <condense val="0"/>
        <extend val="0"/>
        <outline val="0"/>
        <shadow val="0"/>
        <u val="none"/>
        <vertAlign val="baseline"/>
        <sz val="10"/>
        <color auto="1"/>
        <name val="Arial"/>
        <scheme val="none"/>
      </font>
      <numFmt numFmtId="165" formatCode="_(* #,##0_);_(* \(#,##0\);_(* &quot;-&quot;??_);_(@_)"/>
      <border diagonalUp="0" diagonalDown="0">
        <left/>
        <right/>
        <top/>
        <bottom style="thin">
          <color indexed="64"/>
        </bottom>
        <vertical/>
        <horizontal/>
      </border>
    </dxf>
    <dxf>
      <font>
        <b val="0"/>
        <i val="0"/>
        <strike val="0"/>
        <condense val="0"/>
        <extend val="0"/>
        <outline val="0"/>
        <shadow val="0"/>
        <u val="none"/>
        <vertAlign val="baseline"/>
        <sz val="10"/>
        <color auto="1"/>
        <name val="Arial"/>
        <family val="2"/>
        <scheme val="none"/>
      </font>
      <border diagonalUp="0" diagonalDown="0">
        <left/>
        <right/>
        <top/>
        <bottom style="thin">
          <color indexed="64"/>
        </bottom>
        <vertical/>
        <horizontal/>
      </border>
    </dxf>
    <dxf>
      <font>
        <b val="0"/>
        <i val="0"/>
        <strike val="0"/>
        <condense val="0"/>
        <extend val="0"/>
        <outline val="0"/>
        <shadow val="0"/>
        <u val="none"/>
        <vertAlign val="baseline"/>
        <sz val="10"/>
        <color auto="1"/>
        <name val="Arial"/>
        <scheme val="none"/>
      </font>
    </dxf>
    <dxf>
      <border outline="0">
        <bottom style="thin">
          <color indexed="64"/>
        </bottom>
      </border>
    </dxf>
    <dxf>
      <font>
        <b/>
        <i val="0"/>
        <strike val="0"/>
        <condense val="0"/>
        <extend val="0"/>
        <outline val="0"/>
        <shadow val="0"/>
        <u val="none"/>
        <vertAlign val="baseline"/>
        <sz val="10"/>
        <color theme="1"/>
        <name val="Arial"/>
        <family val="2"/>
        <scheme val="none"/>
      </font>
      <alignment horizontal="center" vertical="bottom" textRotation="0" wrapText="1" indent="0" justifyLastLine="0" shrinkToFit="0" readingOrder="0"/>
    </dxf>
    <dxf>
      <font>
        <b val="0"/>
        <i val="0"/>
        <strike val="0"/>
        <condense val="0"/>
        <extend val="0"/>
        <outline val="0"/>
        <shadow val="0"/>
        <u val="none"/>
        <vertAlign val="baseline"/>
        <sz val="10"/>
        <color auto="1"/>
        <name val="Arial"/>
        <scheme val="none"/>
      </font>
      <numFmt numFmtId="165" formatCode="_(* #,##0_);_(* \(#,##0\);_(* &quot;-&quot;??_);_(@_)"/>
      <border diagonalUp="0" diagonalDown="0">
        <left/>
        <right/>
        <top/>
        <bottom style="thin">
          <color indexed="64"/>
        </bottom>
        <vertical/>
        <horizontal/>
      </border>
    </dxf>
    <dxf>
      <font>
        <b val="0"/>
        <i val="0"/>
        <strike val="0"/>
        <condense val="0"/>
        <extend val="0"/>
        <outline val="0"/>
        <shadow val="0"/>
        <u val="none"/>
        <vertAlign val="baseline"/>
        <sz val="10"/>
        <color auto="1"/>
        <name val="Arial"/>
        <scheme val="none"/>
      </font>
      <numFmt numFmtId="165" formatCode="_(* #,##0_);_(* \(#,##0\);_(* &quot;-&quot;??_);_(@_)"/>
      <border diagonalUp="0" diagonalDown="0">
        <left/>
        <right/>
        <top/>
        <bottom style="thin">
          <color indexed="64"/>
        </bottom>
        <vertical/>
        <horizontal/>
      </border>
    </dxf>
    <dxf>
      <font>
        <b val="0"/>
        <i val="0"/>
        <strike val="0"/>
        <condense val="0"/>
        <extend val="0"/>
        <outline val="0"/>
        <shadow val="0"/>
        <u val="none"/>
        <vertAlign val="baseline"/>
        <sz val="10"/>
        <color auto="1"/>
        <name val="Arial"/>
        <scheme val="none"/>
      </font>
      <numFmt numFmtId="165" formatCode="_(* #,##0_);_(* \(#,##0\);_(* &quot;-&quot;??_);_(@_)"/>
      <border diagonalUp="0" diagonalDown="0">
        <left/>
        <right/>
        <top/>
        <bottom style="thin">
          <color indexed="64"/>
        </bottom>
        <vertical/>
        <horizontal/>
      </border>
    </dxf>
    <dxf>
      <font>
        <b val="0"/>
        <i val="0"/>
        <strike val="0"/>
        <condense val="0"/>
        <extend val="0"/>
        <outline val="0"/>
        <shadow val="0"/>
        <u val="none"/>
        <vertAlign val="baseline"/>
        <sz val="10"/>
        <color auto="1"/>
        <name val="Arial"/>
        <scheme val="none"/>
      </font>
      <numFmt numFmtId="165" formatCode="_(* #,##0_);_(* \(#,##0\);_(* &quot;-&quot;??_);_(@_)"/>
      <border diagonalUp="0" diagonalDown="0">
        <left/>
        <right/>
        <top/>
        <bottom style="thin">
          <color indexed="64"/>
        </bottom>
        <vertical/>
        <horizontal/>
      </border>
    </dxf>
    <dxf>
      <font>
        <b val="0"/>
        <i val="0"/>
        <strike val="0"/>
        <condense val="0"/>
        <extend val="0"/>
        <outline val="0"/>
        <shadow val="0"/>
        <u val="none"/>
        <vertAlign val="baseline"/>
        <sz val="10"/>
        <color auto="1"/>
        <name val="Arial"/>
        <scheme val="none"/>
      </font>
      <numFmt numFmtId="165" formatCode="_(* #,##0_);_(* \(#,##0\);_(* &quot;-&quot;??_);_(@_)"/>
      <border diagonalUp="0" diagonalDown="0">
        <left/>
        <right/>
        <top/>
        <bottom style="thin">
          <color indexed="64"/>
        </bottom>
        <vertical/>
        <horizontal/>
      </border>
    </dxf>
    <dxf>
      <font>
        <b val="0"/>
        <i val="0"/>
        <strike val="0"/>
        <condense val="0"/>
        <extend val="0"/>
        <outline val="0"/>
        <shadow val="0"/>
        <u val="none"/>
        <vertAlign val="baseline"/>
        <sz val="10"/>
        <color auto="1"/>
        <name val="Arial"/>
        <scheme val="none"/>
      </font>
      <numFmt numFmtId="165" formatCode="_(* #,##0_);_(* \(#,##0\);_(* &quot;-&quot;??_);_(@_)"/>
      <border diagonalUp="0" diagonalDown="0">
        <left/>
        <right/>
        <top/>
        <bottom style="thin">
          <color indexed="64"/>
        </bottom>
        <vertical/>
        <horizontal/>
      </border>
    </dxf>
    <dxf>
      <font>
        <b val="0"/>
        <i val="0"/>
        <strike val="0"/>
        <condense val="0"/>
        <extend val="0"/>
        <outline val="0"/>
        <shadow val="0"/>
        <u val="none"/>
        <vertAlign val="baseline"/>
        <sz val="10"/>
        <color auto="1"/>
        <name val="Arial"/>
        <scheme val="none"/>
      </font>
      <numFmt numFmtId="165" formatCode="_(* #,##0_);_(* \(#,##0\);_(* &quot;-&quot;??_);_(@_)"/>
      <border diagonalUp="0" diagonalDown="0">
        <left/>
        <right/>
        <top/>
        <bottom style="thin">
          <color indexed="64"/>
        </bottom>
        <vertical/>
        <horizontal/>
      </border>
    </dxf>
    <dxf>
      <font>
        <b val="0"/>
        <i val="0"/>
        <strike val="0"/>
        <condense val="0"/>
        <extend val="0"/>
        <outline val="0"/>
        <shadow val="0"/>
        <u val="none"/>
        <vertAlign val="baseline"/>
        <sz val="10"/>
        <color auto="1"/>
        <name val="Arial"/>
        <family val="2"/>
        <scheme val="none"/>
      </font>
      <border diagonalUp="0" diagonalDown="0">
        <left/>
        <right/>
        <top/>
        <bottom style="thin">
          <color indexed="64"/>
        </bottom>
        <vertical/>
        <horizontal/>
      </border>
    </dxf>
    <dxf>
      <font>
        <b val="0"/>
        <i val="0"/>
        <strike val="0"/>
        <condense val="0"/>
        <extend val="0"/>
        <outline val="0"/>
        <shadow val="0"/>
        <u val="none"/>
        <vertAlign val="baseline"/>
        <sz val="10"/>
        <color auto="1"/>
        <name val="Arial"/>
        <scheme val="none"/>
      </font>
    </dxf>
    <dxf>
      <border outline="0">
        <bottom style="thin">
          <color indexed="64"/>
        </bottom>
      </border>
    </dxf>
    <dxf>
      <font>
        <b/>
        <i val="0"/>
        <strike val="0"/>
        <condense val="0"/>
        <extend val="0"/>
        <outline val="0"/>
        <shadow val="0"/>
        <u val="none"/>
        <vertAlign val="baseline"/>
        <sz val="10"/>
        <color theme="1"/>
        <name val="Arial"/>
        <family val="2"/>
        <scheme val="none"/>
      </font>
      <alignment horizontal="center" vertical="bottom" textRotation="0" wrapText="1" indent="0" justifyLastLine="0" shrinkToFit="0" readingOrder="0"/>
    </dxf>
    <dxf>
      <font>
        <b val="0"/>
        <i val="0"/>
        <strike val="0"/>
        <condense val="0"/>
        <extend val="0"/>
        <outline val="0"/>
        <shadow val="0"/>
        <u val="none"/>
        <vertAlign val="baseline"/>
        <sz val="10"/>
        <color auto="1"/>
        <name val="Arial"/>
        <scheme val="none"/>
      </font>
      <numFmt numFmtId="165" formatCode="_(* #,##0_);_(* \(#,##0\);_(* &quot;-&quot;??_);_(@_)"/>
      <border diagonalUp="0" diagonalDown="0">
        <left/>
        <right/>
        <top/>
        <bottom style="thin">
          <color indexed="64"/>
        </bottom>
        <vertical/>
        <horizontal/>
      </border>
    </dxf>
    <dxf>
      <font>
        <b val="0"/>
        <i val="0"/>
        <strike val="0"/>
        <condense val="0"/>
        <extend val="0"/>
        <outline val="0"/>
        <shadow val="0"/>
        <u val="none"/>
        <vertAlign val="baseline"/>
        <sz val="10"/>
        <color auto="1"/>
        <name val="Arial"/>
        <scheme val="none"/>
      </font>
      <numFmt numFmtId="165" formatCode="_(* #,##0_);_(* \(#,##0\);_(* &quot;-&quot;??_);_(@_)"/>
      <border diagonalUp="0" diagonalDown="0">
        <left/>
        <right/>
        <top/>
        <bottom style="thin">
          <color indexed="64"/>
        </bottom>
        <vertical/>
        <horizontal/>
      </border>
    </dxf>
    <dxf>
      <font>
        <b val="0"/>
        <i val="0"/>
        <strike val="0"/>
        <condense val="0"/>
        <extend val="0"/>
        <outline val="0"/>
        <shadow val="0"/>
        <u val="none"/>
        <vertAlign val="baseline"/>
        <sz val="10"/>
        <color auto="1"/>
        <name val="Arial"/>
        <scheme val="none"/>
      </font>
      <numFmt numFmtId="165" formatCode="_(* #,##0_);_(* \(#,##0\);_(* &quot;-&quot;??_);_(@_)"/>
      <border diagonalUp="0" diagonalDown="0">
        <left/>
        <right/>
        <top/>
        <bottom style="thin">
          <color indexed="64"/>
        </bottom>
        <vertical/>
        <horizontal/>
      </border>
    </dxf>
    <dxf>
      <font>
        <b val="0"/>
        <i val="0"/>
        <strike val="0"/>
        <condense val="0"/>
        <extend val="0"/>
        <outline val="0"/>
        <shadow val="0"/>
        <u val="none"/>
        <vertAlign val="baseline"/>
        <sz val="10"/>
        <color auto="1"/>
        <name val="Arial"/>
        <scheme val="none"/>
      </font>
      <numFmt numFmtId="165" formatCode="_(* #,##0_);_(* \(#,##0\);_(* &quot;-&quot;??_);_(@_)"/>
      <border diagonalUp="0" diagonalDown="0">
        <left/>
        <right/>
        <top/>
        <bottom style="thin">
          <color indexed="64"/>
        </bottom>
        <vertical/>
        <horizontal/>
      </border>
    </dxf>
    <dxf>
      <font>
        <b val="0"/>
        <i val="0"/>
        <strike val="0"/>
        <condense val="0"/>
        <extend val="0"/>
        <outline val="0"/>
        <shadow val="0"/>
        <u val="none"/>
        <vertAlign val="baseline"/>
        <sz val="10"/>
        <color auto="1"/>
        <name val="Arial"/>
        <scheme val="none"/>
      </font>
      <numFmt numFmtId="165" formatCode="_(* #,##0_);_(* \(#,##0\);_(* &quot;-&quot;??_);_(@_)"/>
      <border diagonalUp="0" diagonalDown="0">
        <left/>
        <right/>
        <top/>
        <bottom style="thin">
          <color indexed="64"/>
        </bottom>
        <vertical/>
        <horizontal/>
      </border>
    </dxf>
    <dxf>
      <font>
        <b val="0"/>
        <i val="0"/>
        <strike val="0"/>
        <condense val="0"/>
        <extend val="0"/>
        <outline val="0"/>
        <shadow val="0"/>
        <u val="none"/>
        <vertAlign val="baseline"/>
        <sz val="10"/>
        <color auto="1"/>
        <name val="Arial"/>
        <scheme val="none"/>
      </font>
      <numFmt numFmtId="165" formatCode="_(* #,##0_);_(* \(#,##0\);_(* &quot;-&quot;??_);_(@_)"/>
      <border diagonalUp="0" diagonalDown="0">
        <left/>
        <right/>
        <top/>
        <bottom style="thin">
          <color indexed="64"/>
        </bottom>
        <vertical/>
        <horizontal/>
      </border>
    </dxf>
    <dxf>
      <font>
        <b val="0"/>
        <i val="0"/>
        <strike val="0"/>
        <condense val="0"/>
        <extend val="0"/>
        <outline val="0"/>
        <shadow val="0"/>
        <u val="none"/>
        <vertAlign val="baseline"/>
        <sz val="10"/>
        <color auto="1"/>
        <name val="Arial"/>
        <scheme val="none"/>
      </font>
      <numFmt numFmtId="165" formatCode="_(* #,##0_);_(* \(#,##0\);_(* &quot;-&quot;??_);_(@_)"/>
      <border diagonalUp="0" diagonalDown="0">
        <left/>
        <right/>
        <top/>
        <bottom style="thin">
          <color indexed="64"/>
        </bottom>
        <vertical/>
        <horizontal/>
      </border>
    </dxf>
    <dxf>
      <font>
        <b val="0"/>
        <i val="0"/>
        <strike val="0"/>
        <condense val="0"/>
        <extend val="0"/>
        <outline val="0"/>
        <shadow val="0"/>
        <u val="none"/>
        <vertAlign val="baseline"/>
        <sz val="10"/>
        <color auto="1"/>
        <name val="Arial"/>
        <family val="2"/>
        <scheme val="none"/>
      </font>
      <border diagonalUp="0" diagonalDown="0">
        <left/>
        <right/>
        <top/>
        <bottom style="thin">
          <color indexed="64"/>
        </bottom>
        <vertical/>
        <horizontal/>
      </border>
    </dxf>
    <dxf>
      <font>
        <b val="0"/>
        <i val="0"/>
        <strike val="0"/>
        <condense val="0"/>
        <extend val="0"/>
        <outline val="0"/>
        <shadow val="0"/>
        <u val="none"/>
        <vertAlign val="baseline"/>
        <sz val="10"/>
        <color auto="1"/>
        <name val="Arial"/>
        <scheme val="none"/>
      </font>
    </dxf>
    <dxf>
      <border outline="0">
        <bottom style="thin">
          <color indexed="64"/>
        </bottom>
      </border>
    </dxf>
    <dxf>
      <font>
        <b/>
        <i val="0"/>
        <strike val="0"/>
        <condense val="0"/>
        <extend val="0"/>
        <outline val="0"/>
        <shadow val="0"/>
        <u val="none"/>
        <vertAlign val="baseline"/>
        <sz val="10"/>
        <color theme="1"/>
        <name val="Arial"/>
        <family val="2"/>
        <scheme val="none"/>
      </font>
      <alignment horizontal="center" vertical="bottom" textRotation="0" wrapText="1" indent="0" justifyLastLine="0" shrinkToFit="0" readingOrder="0"/>
    </dxf>
    <dxf>
      <font>
        <b val="0"/>
        <i val="0"/>
        <strike val="0"/>
        <condense val="0"/>
        <extend val="0"/>
        <outline val="0"/>
        <shadow val="0"/>
        <u val="none"/>
        <vertAlign val="baseline"/>
        <sz val="10"/>
        <color auto="1"/>
        <name val="Arial"/>
        <scheme val="none"/>
      </font>
      <numFmt numFmtId="165" formatCode="_(* #,##0_);_(* \(#,##0\);_(* &quot;-&quot;??_);_(@_)"/>
      <border diagonalUp="0" diagonalDown="0">
        <left/>
        <right/>
        <top/>
        <bottom style="thin">
          <color indexed="64"/>
        </bottom>
        <vertical/>
        <horizontal/>
      </border>
    </dxf>
    <dxf>
      <font>
        <b val="0"/>
        <i val="0"/>
        <strike val="0"/>
        <condense val="0"/>
        <extend val="0"/>
        <outline val="0"/>
        <shadow val="0"/>
        <u val="none"/>
        <vertAlign val="baseline"/>
        <sz val="10"/>
        <color auto="1"/>
        <name val="Arial"/>
        <scheme val="none"/>
      </font>
      <numFmt numFmtId="165" formatCode="_(* #,##0_);_(* \(#,##0\);_(* &quot;-&quot;??_);_(@_)"/>
      <border diagonalUp="0" diagonalDown="0">
        <left/>
        <right/>
        <top/>
        <bottom style="thin">
          <color indexed="64"/>
        </bottom>
        <vertical/>
        <horizontal/>
      </border>
    </dxf>
    <dxf>
      <font>
        <b val="0"/>
        <i val="0"/>
        <strike val="0"/>
        <condense val="0"/>
        <extend val="0"/>
        <outline val="0"/>
        <shadow val="0"/>
        <u val="none"/>
        <vertAlign val="baseline"/>
        <sz val="10"/>
        <color auto="1"/>
        <name val="Arial"/>
        <scheme val="none"/>
      </font>
      <numFmt numFmtId="165" formatCode="_(* #,##0_);_(* \(#,##0\);_(* &quot;-&quot;??_);_(@_)"/>
      <border diagonalUp="0" diagonalDown="0">
        <left/>
        <right/>
        <top/>
        <bottom style="thin">
          <color indexed="64"/>
        </bottom>
        <vertical/>
        <horizontal/>
      </border>
    </dxf>
    <dxf>
      <font>
        <b val="0"/>
        <i val="0"/>
        <strike val="0"/>
        <condense val="0"/>
        <extend val="0"/>
        <outline val="0"/>
        <shadow val="0"/>
        <u val="none"/>
        <vertAlign val="baseline"/>
        <sz val="10"/>
        <color auto="1"/>
        <name val="Arial"/>
        <scheme val="none"/>
      </font>
      <numFmt numFmtId="165" formatCode="_(* #,##0_);_(* \(#,##0\);_(* &quot;-&quot;??_);_(@_)"/>
      <border diagonalUp="0" diagonalDown="0">
        <left/>
        <right/>
        <top/>
        <bottom style="thin">
          <color indexed="64"/>
        </bottom>
        <vertical/>
        <horizontal/>
      </border>
    </dxf>
    <dxf>
      <font>
        <b val="0"/>
        <i val="0"/>
        <strike val="0"/>
        <condense val="0"/>
        <extend val="0"/>
        <outline val="0"/>
        <shadow val="0"/>
        <u val="none"/>
        <vertAlign val="baseline"/>
        <sz val="10"/>
        <color auto="1"/>
        <name val="Arial"/>
        <scheme val="none"/>
      </font>
      <numFmt numFmtId="165" formatCode="_(* #,##0_);_(* \(#,##0\);_(* &quot;-&quot;??_);_(@_)"/>
      <border diagonalUp="0" diagonalDown="0">
        <left/>
        <right/>
        <top/>
        <bottom style="thin">
          <color indexed="64"/>
        </bottom>
        <vertical/>
        <horizontal/>
      </border>
    </dxf>
    <dxf>
      <font>
        <b val="0"/>
        <i val="0"/>
        <strike val="0"/>
        <condense val="0"/>
        <extend val="0"/>
        <outline val="0"/>
        <shadow val="0"/>
        <u val="none"/>
        <vertAlign val="baseline"/>
        <sz val="10"/>
        <color auto="1"/>
        <name val="Arial"/>
        <scheme val="none"/>
      </font>
      <numFmt numFmtId="165" formatCode="_(* #,##0_);_(* \(#,##0\);_(* &quot;-&quot;??_);_(@_)"/>
      <border diagonalUp="0" diagonalDown="0">
        <left/>
        <right/>
        <top/>
        <bottom style="thin">
          <color indexed="64"/>
        </bottom>
        <vertical/>
        <horizontal/>
      </border>
    </dxf>
    <dxf>
      <font>
        <b val="0"/>
        <i val="0"/>
        <strike val="0"/>
        <condense val="0"/>
        <extend val="0"/>
        <outline val="0"/>
        <shadow val="0"/>
        <u val="none"/>
        <vertAlign val="baseline"/>
        <sz val="10"/>
        <color auto="1"/>
        <name val="Arial"/>
        <scheme val="none"/>
      </font>
      <numFmt numFmtId="165" formatCode="_(* #,##0_);_(* \(#,##0\);_(* &quot;-&quot;??_);_(@_)"/>
      <border diagonalUp="0" diagonalDown="0">
        <left/>
        <right/>
        <top/>
        <bottom style="thin">
          <color indexed="64"/>
        </bottom>
        <vertical/>
        <horizontal/>
      </border>
    </dxf>
    <dxf>
      <font>
        <b val="0"/>
        <i val="0"/>
        <strike val="0"/>
        <condense val="0"/>
        <extend val="0"/>
        <outline val="0"/>
        <shadow val="0"/>
        <u val="none"/>
        <vertAlign val="baseline"/>
        <sz val="10"/>
        <color auto="1"/>
        <name val="Arial"/>
        <family val="2"/>
        <scheme val="none"/>
      </font>
      <border diagonalUp="0" diagonalDown="0">
        <left/>
        <right/>
        <top/>
        <bottom style="thin">
          <color indexed="64"/>
        </bottom>
        <vertical/>
        <horizontal/>
      </border>
    </dxf>
    <dxf>
      <font>
        <b val="0"/>
        <i val="0"/>
        <strike val="0"/>
        <condense val="0"/>
        <extend val="0"/>
        <outline val="0"/>
        <shadow val="0"/>
        <u val="none"/>
        <vertAlign val="baseline"/>
        <sz val="10"/>
        <color auto="1"/>
        <name val="Arial"/>
        <scheme val="none"/>
      </font>
    </dxf>
    <dxf>
      <border outline="0">
        <bottom style="thin">
          <color indexed="64"/>
        </bottom>
      </border>
    </dxf>
    <dxf>
      <font>
        <b/>
        <i val="0"/>
        <strike val="0"/>
        <condense val="0"/>
        <extend val="0"/>
        <outline val="0"/>
        <shadow val="0"/>
        <u val="none"/>
        <vertAlign val="baseline"/>
        <sz val="10"/>
        <color theme="1"/>
        <name val="Arial"/>
        <family val="2"/>
        <scheme val="none"/>
      </font>
      <alignment horizontal="center" vertical="bottom" textRotation="0" wrapText="1" indent="0" justifyLastLine="0" shrinkToFit="0" readingOrder="0"/>
    </dxf>
    <dxf>
      <font>
        <b val="0"/>
        <i val="0"/>
        <strike val="0"/>
        <condense val="0"/>
        <extend val="0"/>
        <outline val="0"/>
        <shadow val="0"/>
        <u val="none"/>
        <vertAlign val="baseline"/>
        <sz val="10"/>
        <color auto="1"/>
        <name val="Arial"/>
        <scheme val="none"/>
      </font>
      <numFmt numFmtId="165" formatCode="_(* #,##0_);_(* \(#,##0\);_(* &quot;-&quot;??_);_(@_)"/>
      <border diagonalUp="0" diagonalDown="0">
        <left/>
        <right/>
        <top/>
        <bottom style="thin">
          <color indexed="64"/>
        </bottom>
        <vertical/>
        <horizontal/>
      </border>
    </dxf>
    <dxf>
      <font>
        <b val="0"/>
        <i val="0"/>
        <strike val="0"/>
        <condense val="0"/>
        <extend val="0"/>
        <outline val="0"/>
        <shadow val="0"/>
        <u val="none"/>
        <vertAlign val="baseline"/>
        <sz val="10"/>
        <color auto="1"/>
        <name val="Arial"/>
        <scheme val="none"/>
      </font>
      <numFmt numFmtId="165" formatCode="_(* #,##0_);_(* \(#,##0\);_(* &quot;-&quot;??_);_(@_)"/>
      <border diagonalUp="0" diagonalDown="0">
        <left/>
        <right/>
        <top/>
        <bottom style="thin">
          <color indexed="64"/>
        </bottom>
        <vertical/>
        <horizontal/>
      </border>
    </dxf>
    <dxf>
      <font>
        <b val="0"/>
        <i val="0"/>
        <strike val="0"/>
        <condense val="0"/>
        <extend val="0"/>
        <outline val="0"/>
        <shadow val="0"/>
        <u val="none"/>
        <vertAlign val="baseline"/>
        <sz val="10"/>
        <color auto="1"/>
        <name val="Arial"/>
        <scheme val="none"/>
      </font>
      <numFmt numFmtId="165" formatCode="_(* #,##0_);_(* \(#,##0\);_(* &quot;-&quot;??_);_(@_)"/>
      <border diagonalUp="0" diagonalDown="0">
        <left/>
        <right/>
        <top/>
        <bottom style="thin">
          <color indexed="64"/>
        </bottom>
        <vertical/>
        <horizontal/>
      </border>
    </dxf>
    <dxf>
      <font>
        <b val="0"/>
        <i val="0"/>
        <strike val="0"/>
        <condense val="0"/>
        <extend val="0"/>
        <outline val="0"/>
        <shadow val="0"/>
        <u val="none"/>
        <vertAlign val="baseline"/>
        <sz val="10"/>
        <color auto="1"/>
        <name val="Arial"/>
        <scheme val="none"/>
      </font>
      <numFmt numFmtId="165" formatCode="_(* #,##0_);_(* \(#,##0\);_(* &quot;-&quot;??_);_(@_)"/>
      <border diagonalUp="0" diagonalDown="0">
        <left/>
        <right/>
        <top/>
        <bottom style="thin">
          <color indexed="64"/>
        </bottom>
        <vertical/>
        <horizontal/>
      </border>
    </dxf>
    <dxf>
      <font>
        <b val="0"/>
        <i val="0"/>
        <strike val="0"/>
        <condense val="0"/>
        <extend val="0"/>
        <outline val="0"/>
        <shadow val="0"/>
        <u val="none"/>
        <vertAlign val="baseline"/>
        <sz val="10"/>
        <color auto="1"/>
        <name val="Arial"/>
        <scheme val="none"/>
      </font>
      <numFmt numFmtId="165" formatCode="_(* #,##0_);_(* \(#,##0\);_(* &quot;-&quot;??_);_(@_)"/>
      <border diagonalUp="0" diagonalDown="0">
        <left/>
        <right/>
        <top/>
        <bottom style="thin">
          <color indexed="64"/>
        </bottom>
        <vertical/>
        <horizontal/>
      </border>
    </dxf>
    <dxf>
      <font>
        <b val="0"/>
        <i val="0"/>
        <strike val="0"/>
        <condense val="0"/>
        <extend val="0"/>
        <outline val="0"/>
        <shadow val="0"/>
        <u val="none"/>
        <vertAlign val="baseline"/>
        <sz val="10"/>
        <color auto="1"/>
        <name val="Arial"/>
        <scheme val="none"/>
      </font>
      <numFmt numFmtId="165" formatCode="_(* #,##0_);_(* \(#,##0\);_(* &quot;-&quot;??_);_(@_)"/>
      <border diagonalUp="0" diagonalDown="0">
        <left/>
        <right/>
        <top/>
        <bottom style="thin">
          <color indexed="64"/>
        </bottom>
        <vertical/>
        <horizontal/>
      </border>
    </dxf>
    <dxf>
      <font>
        <b val="0"/>
        <i val="0"/>
        <strike val="0"/>
        <condense val="0"/>
        <extend val="0"/>
        <outline val="0"/>
        <shadow val="0"/>
        <u val="none"/>
        <vertAlign val="baseline"/>
        <sz val="10"/>
        <color auto="1"/>
        <name val="Arial"/>
        <scheme val="none"/>
      </font>
      <numFmt numFmtId="165" formatCode="_(* #,##0_);_(* \(#,##0\);_(* &quot;-&quot;??_);_(@_)"/>
      <border diagonalUp="0" diagonalDown="0">
        <left/>
        <right/>
        <top/>
        <bottom style="thin">
          <color indexed="64"/>
        </bottom>
        <vertical/>
        <horizontal/>
      </border>
    </dxf>
    <dxf>
      <font>
        <b val="0"/>
        <i val="0"/>
        <strike val="0"/>
        <condense val="0"/>
        <extend val="0"/>
        <outline val="0"/>
        <shadow val="0"/>
        <u val="none"/>
        <vertAlign val="baseline"/>
        <sz val="10"/>
        <color auto="1"/>
        <name val="Arial"/>
        <family val="2"/>
        <scheme val="none"/>
      </font>
      <border diagonalUp="0" diagonalDown="0">
        <left/>
        <right/>
        <top/>
        <bottom style="thin">
          <color indexed="64"/>
        </bottom>
        <vertical/>
        <horizontal/>
      </border>
    </dxf>
    <dxf>
      <font>
        <b val="0"/>
        <i val="0"/>
        <strike val="0"/>
        <condense val="0"/>
        <extend val="0"/>
        <outline val="0"/>
        <shadow val="0"/>
        <u val="none"/>
        <vertAlign val="baseline"/>
        <sz val="10"/>
        <color auto="1"/>
        <name val="Arial"/>
        <scheme val="none"/>
      </font>
    </dxf>
    <dxf>
      <border outline="0">
        <bottom style="thin">
          <color indexed="64"/>
        </bottom>
      </border>
    </dxf>
    <dxf>
      <font>
        <b/>
        <i val="0"/>
        <strike val="0"/>
        <condense val="0"/>
        <extend val="0"/>
        <outline val="0"/>
        <shadow val="0"/>
        <u val="none"/>
        <vertAlign val="baseline"/>
        <sz val="10"/>
        <color theme="1"/>
        <name val="Arial"/>
        <family val="2"/>
        <scheme val="none"/>
      </font>
      <alignment horizontal="center" vertical="bottom" textRotation="0" wrapText="1" indent="0" justifyLastLine="0" shrinkToFit="0" readingOrder="0"/>
    </dxf>
    <dxf>
      <font>
        <b val="0"/>
        <i val="0"/>
        <strike val="0"/>
        <condense val="0"/>
        <extend val="0"/>
        <outline val="0"/>
        <shadow val="0"/>
        <u val="none"/>
        <vertAlign val="baseline"/>
        <sz val="10"/>
        <color auto="1"/>
        <name val="Arial"/>
        <scheme val="none"/>
      </font>
      <numFmt numFmtId="165" formatCode="_(* #,##0_);_(* \(#,##0\);_(* &quot;-&quot;??_);_(@_)"/>
      <border diagonalUp="0" diagonalDown="0">
        <left/>
        <right/>
        <top/>
        <bottom style="thin">
          <color indexed="64"/>
        </bottom>
        <vertical/>
        <horizontal/>
      </border>
    </dxf>
    <dxf>
      <font>
        <b val="0"/>
        <i val="0"/>
        <strike val="0"/>
        <condense val="0"/>
        <extend val="0"/>
        <outline val="0"/>
        <shadow val="0"/>
        <u val="none"/>
        <vertAlign val="baseline"/>
        <sz val="10"/>
        <color auto="1"/>
        <name val="Arial"/>
        <scheme val="none"/>
      </font>
      <numFmt numFmtId="165" formatCode="_(* #,##0_);_(* \(#,##0\);_(* &quot;-&quot;??_);_(@_)"/>
      <border diagonalUp="0" diagonalDown="0">
        <left/>
        <right/>
        <top/>
        <bottom style="thin">
          <color indexed="64"/>
        </bottom>
        <vertical/>
        <horizontal/>
      </border>
    </dxf>
    <dxf>
      <font>
        <b val="0"/>
        <i val="0"/>
        <strike val="0"/>
        <condense val="0"/>
        <extend val="0"/>
        <outline val="0"/>
        <shadow val="0"/>
        <u val="none"/>
        <vertAlign val="baseline"/>
        <sz val="10"/>
        <color auto="1"/>
        <name val="Arial"/>
        <scheme val="none"/>
      </font>
      <numFmt numFmtId="165" formatCode="_(* #,##0_);_(* \(#,##0\);_(* &quot;-&quot;??_);_(@_)"/>
      <border diagonalUp="0" diagonalDown="0">
        <left/>
        <right/>
        <top/>
        <bottom style="thin">
          <color indexed="64"/>
        </bottom>
        <vertical/>
        <horizontal/>
      </border>
    </dxf>
    <dxf>
      <font>
        <b val="0"/>
        <i val="0"/>
        <strike val="0"/>
        <condense val="0"/>
        <extend val="0"/>
        <outline val="0"/>
        <shadow val="0"/>
        <u val="none"/>
        <vertAlign val="baseline"/>
        <sz val="10"/>
        <color auto="1"/>
        <name val="Arial"/>
        <scheme val="none"/>
      </font>
      <numFmt numFmtId="165" formatCode="_(* #,##0_);_(* \(#,##0\);_(* &quot;-&quot;??_);_(@_)"/>
      <border diagonalUp="0" diagonalDown="0">
        <left/>
        <right/>
        <top/>
        <bottom style="thin">
          <color indexed="64"/>
        </bottom>
        <vertical/>
        <horizontal/>
      </border>
    </dxf>
    <dxf>
      <font>
        <b val="0"/>
        <i val="0"/>
        <strike val="0"/>
        <condense val="0"/>
        <extend val="0"/>
        <outline val="0"/>
        <shadow val="0"/>
        <u val="none"/>
        <vertAlign val="baseline"/>
        <sz val="10"/>
        <color auto="1"/>
        <name val="Arial"/>
        <scheme val="none"/>
      </font>
      <numFmt numFmtId="165" formatCode="_(* #,##0_);_(* \(#,##0\);_(* &quot;-&quot;??_);_(@_)"/>
      <border diagonalUp="0" diagonalDown="0">
        <left/>
        <right/>
        <top/>
        <bottom style="thin">
          <color indexed="64"/>
        </bottom>
        <vertical/>
        <horizontal/>
      </border>
    </dxf>
    <dxf>
      <font>
        <b val="0"/>
        <i val="0"/>
        <strike val="0"/>
        <condense val="0"/>
        <extend val="0"/>
        <outline val="0"/>
        <shadow val="0"/>
        <u val="none"/>
        <vertAlign val="baseline"/>
        <sz val="10"/>
        <color auto="1"/>
        <name val="Arial"/>
        <scheme val="none"/>
      </font>
      <numFmt numFmtId="165" formatCode="_(* #,##0_);_(* \(#,##0\);_(* &quot;-&quot;??_);_(@_)"/>
      <border diagonalUp="0" diagonalDown="0">
        <left/>
        <right/>
        <top/>
        <bottom style="thin">
          <color indexed="64"/>
        </bottom>
        <vertical/>
        <horizontal/>
      </border>
    </dxf>
    <dxf>
      <font>
        <b val="0"/>
        <i val="0"/>
        <strike val="0"/>
        <condense val="0"/>
        <extend val="0"/>
        <outline val="0"/>
        <shadow val="0"/>
        <u val="none"/>
        <vertAlign val="baseline"/>
        <sz val="10"/>
        <color auto="1"/>
        <name val="Arial"/>
        <scheme val="none"/>
      </font>
      <numFmt numFmtId="165" formatCode="_(* #,##0_);_(* \(#,##0\);_(* &quot;-&quot;??_);_(@_)"/>
      <border diagonalUp="0" diagonalDown="0">
        <left/>
        <right/>
        <top/>
        <bottom style="thin">
          <color indexed="64"/>
        </bottom>
        <vertical/>
        <horizontal/>
      </border>
    </dxf>
    <dxf>
      <font>
        <b val="0"/>
        <i val="0"/>
        <strike val="0"/>
        <condense val="0"/>
        <extend val="0"/>
        <outline val="0"/>
        <shadow val="0"/>
        <u val="none"/>
        <vertAlign val="baseline"/>
        <sz val="10"/>
        <color auto="1"/>
        <name val="Arial"/>
        <family val="2"/>
        <scheme val="none"/>
      </font>
      <border diagonalUp="0" diagonalDown="0">
        <left/>
        <right/>
        <top/>
        <bottom style="thin">
          <color indexed="64"/>
        </bottom>
        <vertical/>
        <horizontal/>
      </border>
    </dxf>
    <dxf>
      <font>
        <b val="0"/>
        <i val="0"/>
        <strike val="0"/>
        <condense val="0"/>
        <extend val="0"/>
        <outline val="0"/>
        <shadow val="0"/>
        <u val="none"/>
        <vertAlign val="baseline"/>
        <sz val="10"/>
        <color auto="1"/>
        <name val="Arial"/>
        <scheme val="none"/>
      </font>
    </dxf>
    <dxf>
      <border outline="0">
        <bottom style="thin">
          <color indexed="64"/>
        </bottom>
      </border>
    </dxf>
    <dxf>
      <font>
        <b/>
        <i val="0"/>
        <strike val="0"/>
        <condense val="0"/>
        <extend val="0"/>
        <outline val="0"/>
        <shadow val="0"/>
        <u val="none"/>
        <vertAlign val="baseline"/>
        <sz val="10"/>
        <color theme="1"/>
        <name val="Arial"/>
        <family val="2"/>
        <scheme val="none"/>
      </font>
      <alignment horizontal="center" vertical="bottom" textRotation="0" wrapText="1" indent="0" justifyLastLine="0" shrinkToFit="0" readingOrder="0"/>
    </dxf>
    <dxf>
      <font>
        <b val="0"/>
        <i val="0"/>
        <strike val="0"/>
        <condense val="0"/>
        <extend val="0"/>
        <outline val="0"/>
        <shadow val="0"/>
        <u val="none"/>
        <vertAlign val="baseline"/>
        <sz val="10"/>
        <color auto="1"/>
        <name val="Arial"/>
        <scheme val="none"/>
      </font>
      <numFmt numFmtId="165" formatCode="_(* #,##0_);_(* \(#,##0\);_(* &quot;-&quot;??_);_(@_)"/>
      <border diagonalUp="0" diagonalDown="0">
        <left/>
        <right/>
        <top/>
        <bottom style="thin">
          <color indexed="64"/>
        </bottom>
        <vertical/>
        <horizontal/>
      </border>
    </dxf>
    <dxf>
      <font>
        <b val="0"/>
        <i val="0"/>
        <strike val="0"/>
        <condense val="0"/>
        <extend val="0"/>
        <outline val="0"/>
        <shadow val="0"/>
        <u val="none"/>
        <vertAlign val="baseline"/>
        <sz val="10"/>
        <color auto="1"/>
        <name val="Arial"/>
        <scheme val="none"/>
      </font>
      <numFmt numFmtId="165" formatCode="_(* #,##0_);_(* \(#,##0\);_(* &quot;-&quot;??_);_(@_)"/>
      <border diagonalUp="0" diagonalDown="0">
        <left/>
        <right/>
        <top/>
        <bottom style="thin">
          <color indexed="64"/>
        </bottom>
        <vertical/>
        <horizontal/>
      </border>
    </dxf>
    <dxf>
      <font>
        <b val="0"/>
        <i val="0"/>
        <strike val="0"/>
        <condense val="0"/>
        <extend val="0"/>
        <outline val="0"/>
        <shadow val="0"/>
        <u val="none"/>
        <vertAlign val="baseline"/>
        <sz val="10"/>
        <color auto="1"/>
        <name val="Arial"/>
        <scheme val="none"/>
      </font>
      <numFmt numFmtId="165" formatCode="_(* #,##0_);_(* \(#,##0\);_(* &quot;-&quot;??_);_(@_)"/>
      <border diagonalUp="0" diagonalDown="0">
        <left/>
        <right/>
        <top/>
        <bottom style="thin">
          <color indexed="64"/>
        </bottom>
        <vertical/>
        <horizontal/>
      </border>
    </dxf>
    <dxf>
      <font>
        <b val="0"/>
        <i val="0"/>
        <strike val="0"/>
        <condense val="0"/>
        <extend val="0"/>
        <outline val="0"/>
        <shadow val="0"/>
        <u val="none"/>
        <vertAlign val="baseline"/>
        <sz val="10"/>
        <color auto="1"/>
        <name val="Arial"/>
        <scheme val="none"/>
      </font>
      <numFmt numFmtId="165" formatCode="_(* #,##0_);_(* \(#,##0\);_(* &quot;-&quot;??_);_(@_)"/>
      <border diagonalUp="0" diagonalDown="0">
        <left/>
        <right/>
        <top/>
        <bottom style="thin">
          <color indexed="64"/>
        </bottom>
        <vertical/>
        <horizontal/>
      </border>
    </dxf>
    <dxf>
      <font>
        <b val="0"/>
        <i val="0"/>
        <strike val="0"/>
        <condense val="0"/>
        <extend val="0"/>
        <outline val="0"/>
        <shadow val="0"/>
        <u val="none"/>
        <vertAlign val="baseline"/>
        <sz val="10"/>
        <color auto="1"/>
        <name val="Arial"/>
        <scheme val="none"/>
      </font>
      <numFmt numFmtId="165" formatCode="_(* #,##0_);_(* \(#,##0\);_(* &quot;-&quot;??_);_(@_)"/>
      <border diagonalUp="0" diagonalDown="0">
        <left/>
        <right/>
        <top/>
        <bottom style="thin">
          <color indexed="64"/>
        </bottom>
        <vertical/>
        <horizontal/>
      </border>
    </dxf>
    <dxf>
      <font>
        <b val="0"/>
        <i val="0"/>
        <strike val="0"/>
        <condense val="0"/>
        <extend val="0"/>
        <outline val="0"/>
        <shadow val="0"/>
        <u val="none"/>
        <vertAlign val="baseline"/>
        <sz val="10"/>
        <color auto="1"/>
        <name val="Arial"/>
        <scheme val="none"/>
      </font>
      <numFmt numFmtId="165" formatCode="_(* #,##0_);_(* \(#,##0\);_(* &quot;-&quot;??_);_(@_)"/>
      <border diagonalUp="0" diagonalDown="0">
        <left/>
        <right/>
        <top/>
        <bottom style="thin">
          <color indexed="64"/>
        </bottom>
        <vertical/>
        <horizontal/>
      </border>
    </dxf>
    <dxf>
      <font>
        <b val="0"/>
        <i val="0"/>
        <strike val="0"/>
        <condense val="0"/>
        <extend val="0"/>
        <outline val="0"/>
        <shadow val="0"/>
        <u val="none"/>
        <vertAlign val="baseline"/>
        <sz val="10"/>
        <color auto="1"/>
        <name val="Arial"/>
        <scheme val="none"/>
      </font>
      <numFmt numFmtId="165" formatCode="_(* #,##0_);_(* \(#,##0\);_(* &quot;-&quot;??_);_(@_)"/>
      <border diagonalUp="0" diagonalDown="0">
        <left/>
        <right/>
        <top/>
        <bottom style="thin">
          <color indexed="64"/>
        </bottom>
        <vertical/>
        <horizontal/>
      </border>
    </dxf>
    <dxf>
      <font>
        <b val="0"/>
        <i val="0"/>
        <strike val="0"/>
        <condense val="0"/>
        <extend val="0"/>
        <outline val="0"/>
        <shadow val="0"/>
        <u val="none"/>
        <vertAlign val="baseline"/>
        <sz val="10"/>
        <color auto="1"/>
        <name val="Arial"/>
        <family val="2"/>
        <scheme val="none"/>
      </font>
      <border diagonalUp="0" diagonalDown="0">
        <left/>
        <right/>
        <top/>
        <bottom style="thin">
          <color indexed="64"/>
        </bottom>
        <vertical/>
        <horizontal/>
      </border>
    </dxf>
    <dxf>
      <font>
        <b val="0"/>
        <i val="0"/>
        <strike val="0"/>
        <condense val="0"/>
        <extend val="0"/>
        <outline val="0"/>
        <shadow val="0"/>
        <u val="none"/>
        <vertAlign val="baseline"/>
        <sz val="10"/>
        <color auto="1"/>
        <name val="Arial"/>
        <scheme val="none"/>
      </font>
    </dxf>
    <dxf>
      <border outline="0">
        <bottom style="thin">
          <color indexed="64"/>
        </bottom>
      </border>
    </dxf>
    <dxf>
      <font>
        <b/>
        <i val="0"/>
        <strike val="0"/>
        <condense val="0"/>
        <extend val="0"/>
        <outline val="0"/>
        <shadow val="0"/>
        <u val="none"/>
        <vertAlign val="baseline"/>
        <sz val="10"/>
        <color theme="1"/>
        <name val="Arial"/>
        <family val="2"/>
        <scheme val="none"/>
      </font>
      <alignment horizontal="center" vertical="bottom" textRotation="0" wrapText="1" indent="0" justifyLastLine="0" shrinkToFit="0" readingOrder="0"/>
    </dxf>
    <dxf>
      <font>
        <b val="0"/>
        <i val="0"/>
        <strike val="0"/>
        <condense val="0"/>
        <extend val="0"/>
        <outline val="0"/>
        <shadow val="0"/>
        <u val="none"/>
        <vertAlign val="baseline"/>
        <sz val="10"/>
        <color auto="1"/>
        <name val="Arial"/>
        <scheme val="none"/>
      </font>
      <numFmt numFmtId="165" formatCode="_(* #,##0_);_(* \(#,##0\);_(* &quot;-&quot;??_);_(@_)"/>
      <border diagonalUp="0" diagonalDown="0">
        <left/>
        <right/>
        <top/>
        <bottom style="thin">
          <color indexed="64"/>
        </bottom>
        <vertical/>
        <horizontal/>
      </border>
    </dxf>
    <dxf>
      <font>
        <b val="0"/>
        <i val="0"/>
        <strike val="0"/>
        <condense val="0"/>
        <extend val="0"/>
        <outline val="0"/>
        <shadow val="0"/>
        <u val="none"/>
        <vertAlign val="baseline"/>
        <sz val="10"/>
        <color auto="1"/>
        <name val="Arial"/>
        <scheme val="none"/>
      </font>
      <numFmt numFmtId="165" formatCode="_(* #,##0_);_(* \(#,##0\);_(* &quot;-&quot;??_);_(@_)"/>
      <border diagonalUp="0" diagonalDown="0">
        <left/>
        <right/>
        <top/>
        <bottom style="thin">
          <color indexed="64"/>
        </bottom>
        <vertical/>
        <horizontal/>
      </border>
    </dxf>
    <dxf>
      <font>
        <b val="0"/>
        <i val="0"/>
        <strike val="0"/>
        <condense val="0"/>
        <extend val="0"/>
        <outline val="0"/>
        <shadow val="0"/>
        <u val="none"/>
        <vertAlign val="baseline"/>
        <sz val="10"/>
        <color auto="1"/>
        <name val="Arial"/>
        <scheme val="none"/>
      </font>
      <numFmt numFmtId="165" formatCode="_(* #,##0_);_(* \(#,##0\);_(* &quot;-&quot;??_);_(@_)"/>
      <border diagonalUp="0" diagonalDown="0">
        <left/>
        <right/>
        <top/>
        <bottom style="thin">
          <color indexed="64"/>
        </bottom>
        <vertical/>
        <horizontal/>
      </border>
    </dxf>
    <dxf>
      <font>
        <b val="0"/>
        <i val="0"/>
        <strike val="0"/>
        <condense val="0"/>
        <extend val="0"/>
        <outline val="0"/>
        <shadow val="0"/>
        <u val="none"/>
        <vertAlign val="baseline"/>
        <sz val="10"/>
        <color auto="1"/>
        <name val="Arial"/>
        <scheme val="none"/>
      </font>
      <numFmt numFmtId="165" formatCode="_(* #,##0_);_(* \(#,##0\);_(* &quot;-&quot;??_);_(@_)"/>
      <border diagonalUp="0" diagonalDown="0">
        <left/>
        <right/>
        <top/>
        <bottom style="thin">
          <color indexed="64"/>
        </bottom>
        <vertical/>
        <horizontal/>
      </border>
    </dxf>
    <dxf>
      <font>
        <b val="0"/>
        <i val="0"/>
        <strike val="0"/>
        <condense val="0"/>
        <extend val="0"/>
        <outline val="0"/>
        <shadow val="0"/>
        <u val="none"/>
        <vertAlign val="baseline"/>
        <sz val="10"/>
        <color auto="1"/>
        <name val="Arial"/>
        <scheme val="none"/>
      </font>
      <numFmt numFmtId="165" formatCode="_(* #,##0_);_(* \(#,##0\);_(* &quot;-&quot;??_);_(@_)"/>
      <border diagonalUp="0" diagonalDown="0">
        <left/>
        <right/>
        <top/>
        <bottom style="thin">
          <color indexed="64"/>
        </bottom>
        <vertical/>
        <horizontal/>
      </border>
    </dxf>
    <dxf>
      <font>
        <b val="0"/>
        <i val="0"/>
        <strike val="0"/>
        <condense val="0"/>
        <extend val="0"/>
        <outline val="0"/>
        <shadow val="0"/>
        <u val="none"/>
        <vertAlign val="baseline"/>
        <sz val="10"/>
        <color auto="1"/>
        <name val="Arial"/>
        <scheme val="none"/>
      </font>
      <numFmt numFmtId="165" formatCode="_(* #,##0_);_(* \(#,##0\);_(* &quot;-&quot;??_);_(@_)"/>
      <border diagonalUp="0" diagonalDown="0">
        <left/>
        <right/>
        <top/>
        <bottom style="thin">
          <color indexed="64"/>
        </bottom>
        <vertical/>
        <horizontal/>
      </border>
    </dxf>
    <dxf>
      <font>
        <b val="0"/>
        <i val="0"/>
        <strike val="0"/>
        <condense val="0"/>
        <extend val="0"/>
        <outline val="0"/>
        <shadow val="0"/>
        <u val="none"/>
        <vertAlign val="baseline"/>
        <sz val="10"/>
        <color auto="1"/>
        <name val="Arial"/>
        <scheme val="none"/>
      </font>
      <numFmt numFmtId="165" formatCode="_(* #,##0_);_(* \(#,##0\);_(* &quot;-&quot;??_);_(@_)"/>
      <border diagonalUp="0" diagonalDown="0">
        <left/>
        <right/>
        <top/>
        <bottom style="thin">
          <color indexed="64"/>
        </bottom>
        <vertical/>
        <horizontal/>
      </border>
    </dxf>
    <dxf>
      <font>
        <b val="0"/>
        <i val="0"/>
        <strike val="0"/>
        <condense val="0"/>
        <extend val="0"/>
        <outline val="0"/>
        <shadow val="0"/>
        <u val="none"/>
        <vertAlign val="baseline"/>
        <sz val="10"/>
        <color auto="1"/>
        <name val="Arial"/>
        <family val="2"/>
        <scheme val="none"/>
      </font>
      <border diagonalUp="0" diagonalDown="0">
        <left/>
        <right/>
        <top/>
        <bottom style="thin">
          <color indexed="64"/>
        </bottom>
        <vertical/>
        <horizontal/>
      </border>
    </dxf>
    <dxf>
      <font>
        <b val="0"/>
        <i val="0"/>
        <strike val="0"/>
        <condense val="0"/>
        <extend val="0"/>
        <outline val="0"/>
        <shadow val="0"/>
        <u val="none"/>
        <vertAlign val="baseline"/>
        <sz val="10"/>
        <color auto="1"/>
        <name val="Arial"/>
        <scheme val="none"/>
      </font>
    </dxf>
    <dxf>
      <border outline="0">
        <bottom style="thin">
          <color indexed="64"/>
        </bottom>
      </border>
    </dxf>
    <dxf>
      <font>
        <b/>
        <i val="0"/>
        <strike val="0"/>
        <condense val="0"/>
        <extend val="0"/>
        <outline val="0"/>
        <shadow val="0"/>
        <u val="none"/>
        <vertAlign val="baseline"/>
        <sz val="10"/>
        <color theme="1"/>
        <name val="Arial"/>
        <family val="2"/>
        <scheme val="none"/>
      </font>
      <alignment horizontal="center" vertical="bottom" textRotation="0" wrapText="1" indent="0" justifyLastLine="0" shrinkToFit="0" readingOrder="0"/>
    </dxf>
    <dxf>
      <font>
        <b val="0"/>
        <i val="0"/>
        <strike val="0"/>
        <condense val="0"/>
        <extend val="0"/>
        <outline val="0"/>
        <shadow val="0"/>
        <u val="none"/>
        <vertAlign val="baseline"/>
        <sz val="10"/>
        <color auto="1"/>
        <name val="Arial"/>
        <scheme val="none"/>
      </font>
      <numFmt numFmtId="165" formatCode="_(* #,##0_);_(* \(#,##0\);_(* &quot;-&quot;??_);_(@_)"/>
      <border diagonalUp="0" diagonalDown="0">
        <left/>
        <right/>
        <top/>
        <bottom style="thin">
          <color indexed="64"/>
        </bottom>
        <vertical/>
        <horizontal/>
      </border>
    </dxf>
    <dxf>
      <font>
        <b val="0"/>
        <i val="0"/>
        <strike val="0"/>
        <condense val="0"/>
        <extend val="0"/>
        <outline val="0"/>
        <shadow val="0"/>
        <u val="none"/>
        <vertAlign val="baseline"/>
        <sz val="10"/>
        <color auto="1"/>
        <name val="Arial"/>
        <scheme val="none"/>
      </font>
      <numFmt numFmtId="165" formatCode="_(* #,##0_);_(* \(#,##0\);_(* &quot;-&quot;??_);_(@_)"/>
      <border diagonalUp="0" diagonalDown="0">
        <left/>
        <right/>
        <top/>
        <bottom style="thin">
          <color indexed="64"/>
        </bottom>
        <vertical/>
        <horizontal/>
      </border>
    </dxf>
    <dxf>
      <font>
        <b val="0"/>
        <i val="0"/>
        <strike val="0"/>
        <condense val="0"/>
        <extend val="0"/>
        <outline val="0"/>
        <shadow val="0"/>
        <u val="none"/>
        <vertAlign val="baseline"/>
        <sz val="10"/>
        <color auto="1"/>
        <name val="Arial"/>
        <scheme val="none"/>
      </font>
      <numFmt numFmtId="165" formatCode="_(* #,##0_);_(* \(#,##0\);_(* &quot;-&quot;??_);_(@_)"/>
      <border diagonalUp="0" diagonalDown="0">
        <left/>
        <right/>
        <top/>
        <bottom style="thin">
          <color indexed="64"/>
        </bottom>
        <vertical/>
        <horizontal/>
      </border>
    </dxf>
    <dxf>
      <font>
        <b val="0"/>
        <i val="0"/>
        <strike val="0"/>
        <condense val="0"/>
        <extend val="0"/>
        <outline val="0"/>
        <shadow val="0"/>
        <u val="none"/>
        <vertAlign val="baseline"/>
        <sz val="10"/>
        <color auto="1"/>
        <name val="Arial"/>
        <scheme val="none"/>
      </font>
      <numFmt numFmtId="165" formatCode="_(* #,##0_);_(* \(#,##0\);_(* &quot;-&quot;??_);_(@_)"/>
      <border diagonalUp="0" diagonalDown="0">
        <left/>
        <right/>
        <top/>
        <bottom style="thin">
          <color indexed="64"/>
        </bottom>
        <vertical/>
        <horizontal/>
      </border>
    </dxf>
    <dxf>
      <font>
        <b val="0"/>
        <i val="0"/>
        <strike val="0"/>
        <condense val="0"/>
        <extend val="0"/>
        <outline val="0"/>
        <shadow val="0"/>
        <u val="none"/>
        <vertAlign val="baseline"/>
        <sz val="10"/>
        <color auto="1"/>
        <name val="Arial"/>
        <scheme val="none"/>
      </font>
      <numFmt numFmtId="165" formatCode="_(* #,##0_);_(* \(#,##0\);_(* &quot;-&quot;??_);_(@_)"/>
      <border diagonalUp="0" diagonalDown="0">
        <left/>
        <right/>
        <top/>
        <bottom style="thin">
          <color indexed="64"/>
        </bottom>
        <vertical/>
        <horizontal/>
      </border>
    </dxf>
    <dxf>
      <font>
        <b val="0"/>
        <i val="0"/>
        <strike val="0"/>
        <condense val="0"/>
        <extend val="0"/>
        <outline val="0"/>
        <shadow val="0"/>
        <u val="none"/>
        <vertAlign val="baseline"/>
        <sz val="10"/>
        <color auto="1"/>
        <name val="Arial"/>
        <scheme val="none"/>
      </font>
      <numFmt numFmtId="165" formatCode="_(* #,##0_);_(* \(#,##0\);_(* &quot;-&quot;??_);_(@_)"/>
      <border diagonalUp="0" diagonalDown="0">
        <left/>
        <right/>
        <top/>
        <bottom style="thin">
          <color indexed="64"/>
        </bottom>
        <vertical/>
        <horizontal/>
      </border>
    </dxf>
    <dxf>
      <font>
        <b val="0"/>
        <i val="0"/>
        <strike val="0"/>
        <condense val="0"/>
        <extend val="0"/>
        <outline val="0"/>
        <shadow val="0"/>
        <u val="none"/>
        <vertAlign val="baseline"/>
        <sz val="10"/>
        <color auto="1"/>
        <name val="Arial"/>
        <scheme val="none"/>
      </font>
      <numFmt numFmtId="165" formatCode="_(* #,##0_);_(* \(#,##0\);_(* &quot;-&quot;??_);_(@_)"/>
      <border diagonalUp="0" diagonalDown="0">
        <left/>
        <right/>
        <top/>
        <bottom style="thin">
          <color indexed="64"/>
        </bottom>
        <vertical/>
        <horizontal/>
      </border>
    </dxf>
    <dxf>
      <font>
        <b val="0"/>
        <i val="0"/>
        <strike val="0"/>
        <condense val="0"/>
        <extend val="0"/>
        <outline val="0"/>
        <shadow val="0"/>
        <u val="none"/>
        <vertAlign val="baseline"/>
        <sz val="10"/>
        <color auto="1"/>
        <name val="Arial"/>
        <family val="2"/>
        <scheme val="none"/>
      </font>
      <border diagonalUp="0" diagonalDown="0">
        <left/>
        <right/>
        <top/>
        <bottom style="thin">
          <color indexed="64"/>
        </bottom>
        <vertical/>
        <horizontal/>
      </border>
    </dxf>
    <dxf>
      <border outline="0">
        <top style="thin">
          <color indexed="64"/>
        </top>
      </border>
    </dxf>
    <dxf>
      <font>
        <b val="0"/>
        <i val="0"/>
        <strike val="0"/>
        <condense val="0"/>
        <extend val="0"/>
        <outline val="0"/>
        <shadow val="0"/>
        <u val="none"/>
        <vertAlign val="baseline"/>
        <sz val="10"/>
        <color auto="1"/>
        <name val="Arial"/>
        <scheme val="none"/>
      </font>
    </dxf>
    <dxf>
      <border outline="0">
        <bottom style="thin">
          <color indexed="64"/>
        </bottom>
      </border>
    </dxf>
    <dxf>
      <font>
        <b/>
        <i val="0"/>
        <strike val="0"/>
        <condense val="0"/>
        <extend val="0"/>
        <outline val="0"/>
        <shadow val="0"/>
        <u val="none"/>
        <vertAlign val="baseline"/>
        <sz val="10"/>
        <color theme="1"/>
        <name val="Arial"/>
        <family val="2"/>
        <scheme val="none"/>
      </font>
      <alignment horizontal="center" vertical="bottom" textRotation="0" wrapText="1" indent="0" justifyLastLine="0" shrinkToFit="0" readingOrder="0"/>
    </dxf>
    <dxf>
      <font>
        <b val="0"/>
        <i val="0"/>
        <strike val="0"/>
        <condense val="0"/>
        <extend val="0"/>
        <outline val="0"/>
        <shadow val="0"/>
        <u val="none"/>
        <vertAlign val="baseline"/>
        <sz val="10"/>
        <color auto="1"/>
        <name val="Arial"/>
        <scheme val="none"/>
      </font>
      <numFmt numFmtId="165" formatCode="_(* #,##0_);_(* \(#,##0\);_(* &quot;-&quot;??_);_(@_)"/>
      <border diagonalUp="0" diagonalDown="0">
        <left/>
        <right/>
        <top/>
        <bottom style="thin">
          <color indexed="64"/>
        </bottom>
        <vertical/>
        <horizontal/>
      </border>
    </dxf>
    <dxf>
      <font>
        <b val="0"/>
        <i val="0"/>
        <strike val="0"/>
        <condense val="0"/>
        <extend val="0"/>
        <outline val="0"/>
        <shadow val="0"/>
        <u val="none"/>
        <vertAlign val="baseline"/>
        <sz val="10"/>
        <color auto="1"/>
        <name val="Arial"/>
        <scheme val="none"/>
      </font>
      <numFmt numFmtId="165" formatCode="_(* #,##0_);_(* \(#,##0\);_(* &quot;-&quot;??_);_(@_)"/>
      <border diagonalUp="0" diagonalDown="0">
        <left/>
        <right/>
        <top/>
        <bottom style="thin">
          <color indexed="64"/>
        </bottom>
        <vertical/>
        <horizontal/>
      </border>
    </dxf>
    <dxf>
      <font>
        <b val="0"/>
        <i val="0"/>
        <strike val="0"/>
        <condense val="0"/>
        <extend val="0"/>
        <outline val="0"/>
        <shadow val="0"/>
        <u val="none"/>
        <vertAlign val="baseline"/>
        <sz val="10"/>
        <color auto="1"/>
        <name val="Arial"/>
        <scheme val="none"/>
      </font>
      <numFmt numFmtId="165" formatCode="_(* #,##0_);_(* \(#,##0\);_(* &quot;-&quot;??_);_(@_)"/>
      <border diagonalUp="0" diagonalDown="0">
        <left/>
        <right/>
        <top/>
        <bottom style="thin">
          <color indexed="64"/>
        </bottom>
        <vertical/>
        <horizontal/>
      </border>
    </dxf>
    <dxf>
      <font>
        <b val="0"/>
        <i val="0"/>
        <strike val="0"/>
        <condense val="0"/>
        <extend val="0"/>
        <outline val="0"/>
        <shadow val="0"/>
        <u val="none"/>
        <vertAlign val="baseline"/>
        <sz val="10"/>
        <color auto="1"/>
        <name val="Arial"/>
        <scheme val="none"/>
      </font>
      <numFmt numFmtId="165" formatCode="_(* #,##0_);_(* \(#,##0\);_(* &quot;-&quot;??_);_(@_)"/>
      <border diagonalUp="0" diagonalDown="0">
        <left/>
        <right/>
        <top/>
        <bottom style="thin">
          <color indexed="64"/>
        </bottom>
        <vertical/>
        <horizontal/>
      </border>
    </dxf>
    <dxf>
      <font>
        <b val="0"/>
        <i val="0"/>
        <strike val="0"/>
        <condense val="0"/>
        <extend val="0"/>
        <outline val="0"/>
        <shadow val="0"/>
        <u val="none"/>
        <vertAlign val="baseline"/>
        <sz val="10"/>
        <color auto="1"/>
        <name val="Arial"/>
        <scheme val="none"/>
      </font>
      <numFmt numFmtId="165" formatCode="_(* #,##0_);_(* \(#,##0\);_(* &quot;-&quot;??_);_(@_)"/>
      <border diagonalUp="0" diagonalDown="0">
        <left/>
        <right/>
        <top/>
        <bottom style="thin">
          <color indexed="64"/>
        </bottom>
        <vertical/>
        <horizontal/>
      </border>
    </dxf>
    <dxf>
      <font>
        <b val="0"/>
        <i val="0"/>
        <strike val="0"/>
        <condense val="0"/>
        <extend val="0"/>
        <outline val="0"/>
        <shadow val="0"/>
        <u val="none"/>
        <vertAlign val="baseline"/>
        <sz val="10"/>
        <color auto="1"/>
        <name val="Arial"/>
        <scheme val="none"/>
      </font>
      <numFmt numFmtId="165" formatCode="_(* #,##0_);_(* \(#,##0\);_(* &quot;-&quot;??_);_(@_)"/>
      <border diagonalUp="0" diagonalDown="0">
        <left/>
        <right/>
        <top/>
        <bottom style="thin">
          <color indexed="64"/>
        </bottom>
        <vertical/>
        <horizontal/>
      </border>
    </dxf>
    <dxf>
      <font>
        <b val="0"/>
        <i val="0"/>
        <strike val="0"/>
        <condense val="0"/>
        <extend val="0"/>
        <outline val="0"/>
        <shadow val="0"/>
        <u val="none"/>
        <vertAlign val="baseline"/>
        <sz val="10"/>
        <color auto="1"/>
        <name val="Arial"/>
        <scheme val="none"/>
      </font>
      <numFmt numFmtId="165" formatCode="_(* #,##0_);_(* \(#,##0\);_(* &quot;-&quot;??_);_(@_)"/>
      <border diagonalUp="0" diagonalDown="0">
        <left/>
        <right/>
        <top/>
        <bottom style="thin">
          <color indexed="64"/>
        </bottom>
        <vertical/>
        <horizontal/>
      </border>
    </dxf>
    <dxf>
      <font>
        <b val="0"/>
        <i val="0"/>
        <strike val="0"/>
        <condense val="0"/>
        <extend val="0"/>
        <outline val="0"/>
        <shadow val="0"/>
        <u val="none"/>
        <vertAlign val="baseline"/>
        <sz val="10"/>
        <color auto="1"/>
        <name val="Arial"/>
        <family val="2"/>
        <scheme val="none"/>
      </font>
      <border diagonalUp="0" diagonalDown="0">
        <left/>
        <right/>
        <top/>
        <bottom style="thin">
          <color indexed="64"/>
        </bottom>
        <vertical/>
        <horizontal/>
      </border>
    </dxf>
    <dxf>
      <font>
        <b val="0"/>
        <i val="0"/>
        <strike val="0"/>
        <condense val="0"/>
        <extend val="0"/>
        <outline val="0"/>
        <shadow val="0"/>
        <u val="none"/>
        <vertAlign val="baseline"/>
        <sz val="10"/>
        <color auto="1"/>
        <name val="Arial"/>
        <scheme val="none"/>
      </font>
    </dxf>
    <dxf>
      <border outline="0">
        <bottom style="thin">
          <color indexed="64"/>
        </bottom>
      </border>
    </dxf>
    <dxf>
      <font>
        <b/>
        <i val="0"/>
        <strike val="0"/>
        <condense val="0"/>
        <extend val="0"/>
        <outline val="0"/>
        <shadow val="0"/>
        <u val="none"/>
        <vertAlign val="baseline"/>
        <sz val="10"/>
        <color theme="1"/>
        <name val="Arial"/>
        <family val="2"/>
        <scheme val="none"/>
      </font>
      <alignment horizontal="center" vertical="bottom" textRotation="0" wrapText="1" indent="0" justifyLastLine="0" shrinkToFit="0" readingOrder="0"/>
    </dxf>
    <dxf>
      <font>
        <b val="0"/>
        <i val="0"/>
        <strike val="0"/>
        <condense val="0"/>
        <extend val="0"/>
        <outline val="0"/>
        <shadow val="0"/>
        <u val="none"/>
        <vertAlign val="baseline"/>
        <sz val="10"/>
        <color auto="1"/>
        <name val="Arial"/>
        <scheme val="none"/>
      </font>
      <numFmt numFmtId="165" formatCode="_(* #,##0_);_(* \(#,##0\);_(* &quot;-&quot;??_);_(@_)"/>
      <border diagonalUp="0" diagonalDown="0">
        <left/>
        <right/>
        <top/>
        <bottom style="thin">
          <color indexed="64"/>
        </bottom>
        <vertical/>
        <horizontal/>
      </border>
    </dxf>
    <dxf>
      <font>
        <b val="0"/>
        <i val="0"/>
        <strike val="0"/>
        <condense val="0"/>
        <extend val="0"/>
        <outline val="0"/>
        <shadow val="0"/>
        <u val="none"/>
        <vertAlign val="baseline"/>
        <sz val="10"/>
        <color auto="1"/>
        <name val="Arial"/>
        <scheme val="none"/>
      </font>
      <numFmt numFmtId="165" formatCode="_(* #,##0_);_(* \(#,##0\);_(* &quot;-&quot;??_);_(@_)"/>
      <border diagonalUp="0" diagonalDown="0">
        <left/>
        <right/>
        <top/>
        <bottom style="thin">
          <color indexed="64"/>
        </bottom>
        <vertical/>
        <horizontal/>
      </border>
    </dxf>
    <dxf>
      <font>
        <b val="0"/>
        <i val="0"/>
        <strike val="0"/>
        <condense val="0"/>
        <extend val="0"/>
        <outline val="0"/>
        <shadow val="0"/>
        <u val="none"/>
        <vertAlign val="baseline"/>
        <sz val="10"/>
        <color auto="1"/>
        <name val="Arial"/>
        <scheme val="none"/>
      </font>
      <numFmt numFmtId="165" formatCode="_(* #,##0_);_(* \(#,##0\);_(* &quot;-&quot;??_);_(@_)"/>
      <border diagonalUp="0" diagonalDown="0">
        <left/>
        <right/>
        <top/>
        <bottom style="thin">
          <color indexed="64"/>
        </bottom>
        <vertical/>
        <horizontal/>
      </border>
    </dxf>
    <dxf>
      <font>
        <b val="0"/>
        <i val="0"/>
        <strike val="0"/>
        <condense val="0"/>
        <extend val="0"/>
        <outline val="0"/>
        <shadow val="0"/>
        <u val="none"/>
        <vertAlign val="baseline"/>
        <sz val="10"/>
        <color auto="1"/>
        <name val="Arial"/>
        <scheme val="none"/>
      </font>
      <numFmt numFmtId="165" formatCode="_(* #,##0_);_(* \(#,##0\);_(* &quot;-&quot;??_);_(@_)"/>
      <border diagonalUp="0" diagonalDown="0">
        <left/>
        <right/>
        <top/>
        <bottom style="thin">
          <color indexed="64"/>
        </bottom>
        <vertical/>
        <horizontal/>
      </border>
    </dxf>
    <dxf>
      <font>
        <b val="0"/>
        <i val="0"/>
        <strike val="0"/>
        <condense val="0"/>
        <extend val="0"/>
        <outline val="0"/>
        <shadow val="0"/>
        <u val="none"/>
        <vertAlign val="baseline"/>
        <sz val="10"/>
        <color auto="1"/>
        <name val="Arial"/>
        <scheme val="none"/>
      </font>
      <numFmt numFmtId="165" formatCode="_(* #,##0_);_(* \(#,##0\);_(* &quot;-&quot;??_);_(@_)"/>
      <border diagonalUp="0" diagonalDown="0">
        <left/>
        <right/>
        <top/>
        <bottom style="thin">
          <color indexed="64"/>
        </bottom>
        <vertical/>
        <horizontal/>
      </border>
    </dxf>
    <dxf>
      <font>
        <b val="0"/>
        <i val="0"/>
        <strike val="0"/>
        <condense val="0"/>
        <extend val="0"/>
        <outline val="0"/>
        <shadow val="0"/>
        <u val="none"/>
        <vertAlign val="baseline"/>
        <sz val="10"/>
        <color auto="1"/>
        <name val="Arial"/>
        <scheme val="none"/>
      </font>
      <numFmt numFmtId="165" formatCode="_(* #,##0_);_(* \(#,##0\);_(* &quot;-&quot;??_);_(@_)"/>
      <border diagonalUp="0" diagonalDown="0">
        <left/>
        <right/>
        <top/>
        <bottom style="thin">
          <color indexed="64"/>
        </bottom>
        <vertical/>
        <horizontal/>
      </border>
    </dxf>
    <dxf>
      <font>
        <b val="0"/>
        <i val="0"/>
        <strike val="0"/>
        <condense val="0"/>
        <extend val="0"/>
        <outline val="0"/>
        <shadow val="0"/>
        <u val="none"/>
        <vertAlign val="baseline"/>
        <sz val="10"/>
        <color auto="1"/>
        <name val="Arial"/>
        <scheme val="none"/>
      </font>
      <numFmt numFmtId="165" formatCode="_(* #,##0_);_(* \(#,##0\);_(* &quot;-&quot;??_);_(@_)"/>
      <border diagonalUp="0" diagonalDown="0">
        <left/>
        <right/>
        <top/>
        <bottom style="thin">
          <color indexed="64"/>
        </bottom>
        <vertical/>
        <horizontal/>
      </border>
    </dxf>
    <dxf>
      <font>
        <b val="0"/>
        <i val="0"/>
        <strike val="0"/>
        <condense val="0"/>
        <extend val="0"/>
        <outline val="0"/>
        <shadow val="0"/>
        <u val="none"/>
        <vertAlign val="baseline"/>
        <sz val="10"/>
        <color auto="1"/>
        <name val="Arial"/>
        <family val="2"/>
        <scheme val="none"/>
      </font>
      <border diagonalUp="0" diagonalDown="0">
        <left/>
        <right/>
        <top/>
        <bottom style="thin">
          <color indexed="64"/>
        </bottom>
        <vertical/>
        <horizontal/>
      </border>
    </dxf>
    <dxf>
      <font>
        <b val="0"/>
        <i val="0"/>
        <strike val="0"/>
        <condense val="0"/>
        <extend val="0"/>
        <outline val="0"/>
        <shadow val="0"/>
        <u val="none"/>
        <vertAlign val="baseline"/>
        <sz val="10"/>
        <color auto="1"/>
        <name val="Arial"/>
        <scheme val="none"/>
      </font>
    </dxf>
    <dxf>
      <border outline="0">
        <bottom style="thin">
          <color indexed="64"/>
        </bottom>
      </border>
    </dxf>
    <dxf>
      <font>
        <b/>
        <i val="0"/>
        <strike val="0"/>
        <condense val="0"/>
        <extend val="0"/>
        <outline val="0"/>
        <shadow val="0"/>
        <u val="none"/>
        <vertAlign val="baseline"/>
        <sz val="10"/>
        <color theme="1"/>
        <name val="Arial"/>
        <family val="2"/>
        <scheme val="none"/>
      </font>
      <alignment horizontal="center" vertical="bottom" textRotation="0" wrapText="1" indent="0" justifyLastLine="0" shrinkToFit="0" readingOrder="0"/>
    </dxf>
    <dxf>
      <font>
        <b val="0"/>
        <i val="0"/>
        <strike val="0"/>
        <condense val="0"/>
        <extend val="0"/>
        <outline val="0"/>
        <shadow val="0"/>
        <u val="none"/>
        <vertAlign val="baseline"/>
        <sz val="10"/>
        <color auto="1"/>
        <name val="Arial"/>
        <scheme val="none"/>
      </font>
      <numFmt numFmtId="165" formatCode="_(* #,##0_);_(* \(#,##0\);_(* &quot;-&quot;??_);_(@_)"/>
      <border diagonalUp="0" diagonalDown="0">
        <left/>
        <right/>
        <top/>
        <bottom style="thin">
          <color indexed="64"/>
        </bottom>
        <vertical/>
        <horizontal/>
      </border>
    </dxf>
    <dxf>
      <font>
        <b val="0"/>
        <i val="0"/>
        <strike val="0"/>
        <condense val="0"/>
        <extend val="0"/>
        <outline val="0"/>
        <shadow val="0"/>
        <u val="none"/>
        <vertAlign val="baseline"/>
        <sz val="10"/>
        <color auto="1"/>
        <name val="Arial"/>
        <scheme val="none"/>
      </font>
      <numFmt numFmtId="165" formatCode="_(* #,##0_);_(* \(#,##0\);_(* &quot;-&quot;??_);_(@_)"/>
      <border diagonalUp="0" diagonalDown="0">
        <left/>
        <right/>
        <top/>
        <bottom style="thin">
          <color indexed="64"/>
        </bottom>
        <vertical/>
        <horizontal/>
      </border>
    </dxf>
    <dxf>
      <font>
        <b val="0"/>
        <i val="0"/>
        <strike val="0"/>
        <condense val="0"/>
        <extend val="0"/>
        <outline val="0"/>
        <shadow val="0"/>
        <u val="none"/>
        <vertAlign val="baseline"/>
        <sz val="10"/>
        <color auto="1"/>
        <name val="Arial"/>
        <scheme val="none"/>
      </font>
      <numFmt numFmtId="165" formatCode="_(* #,##0_);_(* \(#,##0\);_(* &quot;-&quot;??_);_(@_)"/>
      <border diagonalUp="0" diagonalDown="0">
        <left/>
        <right/>
        <top/>
        <bottom style="thin">
          <color indexed="64"/>
        </bottom>
        <vertical/>
        <horizontal/>
      </border>
    </dxf>
    <dxf>
      <font>
        <b val="0"/>
        <i val="0"/>
        <strike val="0"/>
        <condense val="0"/>
        <extend val="0"/>
        <outline val="0"/>
        <shadow val="0"/>
        <u val="none"/>
        <vertAlign val="baseline"/>
        <sz val="10"/>
        <color auto="1"/>
        <name val="Arial"/>
        <scheme val="none"/>
      </font>
      <numFmt numFmtId="165" formatCode="_(* #,##0_);_(* \(#,##0\);_(* &quot;-&quot;??_);_(@_)"/>
      <border diagonalUp="0" diagonalDown="0">
        <left/>
        <right/>
        <top/>
        <bottom style="thin">
          <color indexed="64"/>
        </bottom>
        <vertical/>
        <horizontal/>
      </border>
    </dxf>
    <dxf>
      <font>
        <b val="0"/>
        <i val="0"/>
        <strike val="0"/>
        <condense val="0"/>
        <extend val="0"/>
        <outline val="0"/>
        <shadow val="0"/>
        <u val="none"/>
        <vertAlign val="baseline"/>
        <sz val="10"/>
        <color auto="1"/>
        <name val="Arial"/>
        <scheme val="none"/>
      </font>
      <numFmt numFmtId="165" formatCode="_(* #,##0_);_(* \(#,##0\);_(* &quot;-&quot;??_);_(@_)"/>
      <border diagonalUp="0" diagonalDown="0">
        <left/>
        <right/>
        <top/>
        <bottom style="thin">
          <color indexed="64"/>
        </bottom>
        <vertical/>
        <horizontal/>
      </border>
    </dxf>
    <dxf>
      <font>
        <b val="0"/>
        <i val="0"/>
        <strike val="0"/>
        <condense val="0"/>
        <extend val="0"/>
        <outline val="0"/>
        <shadow val="0"/>
        <u val="none"/>
        <vertAlign val="baseline"/>
        <sz val="10"/>
        <color auto="1"/>
        <name val="Arial"/>
        <scheme val="none"/>
      </font>
      <numFmt numFmtId="165" formatCode="_(* #,##0_);_(* \(#,##0\);_(* &quot;-&quot;??_);_(@_)"/>
      <border diagonalUp="0" diagonalDown="0">
        <left/>
        <right/>
        <top/>
        <bottom style="thin">
          <color indexed="64"/>
        </bottom>
        <vertical/>
        <horizontal/>
      </border>
    </dxf>
    <dxf>
      <font>
        <b val="0"/>
        <i val="0"/>
        <strike val="0"/>
        <condense val="0"/>
        <extend val="0"/>
        <outline val="0"/>
        <shadow val="0"/>
        <u val="none"/>
        <vertAlign val="baseline"/>
        <sz val="10"/>
        <color auto="1"/>
        <name val="Arial"/>
        <scheme val="none"/>
      </font>
      <numFmt numFmtId="165" formatCode="_(* #,##0_);_(* \(#,##0\);_(* &quot;-&quot;??_);_(@_)"/>
      <border diagonalUp="0" diagonalDown="0">
        <left/>
        <right/>
        <top/>
        <bottom style="thin">
          <color indexed="64"/>
        </bottom>
        <vertical/>
        <horizontal/>
      </border>
    </dxf>
    <dxf>
      <font>
        <b val="0"/>
        <i val="0"/>
        <strike val="0"/>
        <condense val="0"/>
        <extend val="0"/>
        <outline val="0"/>
        <shadow val="0"/>
        <u val="none"/>
        <vertAlign val="baseline"/>
        <sz val="10"/>
        <color auto="1"/>
        <name val="Arial"/>
        <family val="2"/>
        <scheme val="none"/>
      </font>
      <border diagonalUp="0" diagonalDown="0">
        <left/>
        <right/>
        <top/>
        <bottom style="thin">
          <color indexed="64"/>
        </bottom>
        <vertical/>
        <horizontal/>
      </border>
    </dxf>
    <dxf>
      <font>
        <b val="0"/>
        <i val="0"/>
        <strike val="0"/>
        <condense val="0"/>
        <extend val="0"/>
        <outline val="0"/>
        <shadow val="0"/>
        <u val="none"/>
        <vertAlign val="baseline"/>
        <sz val="10"/>
        <color auto="1"/>
        <name val="Arial"/>
        <scheme val="none"/>
      </font>
    </dxf>
    <dxf>
      <border outline="0">
        <bottom style="thin">
          <color indexed="64"/>
        </bottom>
      </border>
    </dxf>
    <dxf>
      <font>
        <b val="0"/>
        <i val="0"/>
        <strike val="0"/>
        <condense val="0"/>
        <extend val="0"/>
        <outline val="0"/>
        <shadow val="0"/>
        <u val="none"/>
        <vertAlign val="baseline"/>
        <sz val="10"/>
        <color auto="1"/>
        <name val="Arial"/>
        <family val="2"/>
        <scheme val="none"/>
      </font>
      <alignment horizontal="center" vertical="bottom" textRotation="0" wrapText="1" indent="0" justifyLastLine="0" shrinkToFit="0" readingOrder="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6F2086FA-1886-4980-B74A-E1A19C7B6016}" name="Table2" displayName="Table2" ref="A3:B12" totalsRowShown="0" headerRowDxfId="108" dataDxfId="107">
  <tableColumns count="2">
    <tableColumn id="1" xr3:uid="{72F0C6E2-E7A2-4506-9886-465DE10369A1}" name="Worksheet code" dataDxfId="106"/>
    <tableColumn id="2" xr3:uid="{A3DE9B61-8FFE-4DF5-BADC-5402582A8237}" name="Worksheet information" dataDxfId="105"/>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AB3032AB-8AE5-4CE4-B19B-7112E124719E}" name="Table12" displayName="Table12" ref="A66:I76" totalsRowShown="0" headerRowDxfId="229" dataDxfId="227" headerRowBorderDxfId="228" dataCellStyle="Comma">
  <tableColumns count="9">
    <tableColumn id="1" xr3:uid="{B61F12C8-4EF3-42A5-9442-24754AC5A9DF}" name="LINE"/>
    <tableColumn id="2" xr3:uid="{08A87422-CA0B-4D48-8A95-68C326F52982}" name="FUNCTION" dataDxfId="226"/>
    <tableColumn id="3" xr3:uid="{18FCE0D7-75C6-4D2F-AA21-5C6808DA0F79}" name="ASSOCIATE OF_x000a_ARTS/SCIENCE" dataDxfId="225" dataCellStyle="Comma"/>
    <tableColumn id="4" xr3:uid="{891B0AF2-C5DB-4BAE-8ACA-476324BB50CB}" name="ASSOCIATE_x000a_DEGREE" dataDxfId="224" dataCellStyle="Comma"/>
    <tableColumn id="5" xr3:uid="{E82051B5-A5A6-448F-B47C-040E4D76EECE}" name="TECHNICAL_x000a_DIPLOMA" dataDxfId="223" dataCellStyle="Comma"/>
    <tableColumn id="6" xr3:uid="{4EDA7567-9BA2-44AB-A316-27F24BF5AA9F}" name="VOCATIONAL_x000a_ADULT" dataDxfId="222" dataCellStyle="Comma"/>
    <tableColumn id="7" xr3:uid="{F596AAC6-2F3E-43DC-B59A-B0D3F6830017}" name="NON-POST_x000a_SECONDARY" dataDxfId="221" dataCellStyle="Comma"/>
    <tableColumn id="8" xr3:uid="{8C43BD08-05B5-4935-BB86-43447E8CADA6}" name="COMMUNITY_x000a_SERVICES" dataDxfId="220" dataCellStyle="Comma"/>
    <tableColumn id="9" xr3:uid="{91AF4422-F1BE-4787-8BE5-F234F6EC1AAE}" name="EDUCATION CLUSTER TOTAL" dataDxfId="219" dataCellStyle="Comma"/>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FAD31645-BF84-4001-8A23-EC8FF942A162}" name="Table13" displayName="Table13" ref="A78:I88" totalsRowShown="0" headerRowDxfId="218" dataDxfId="216" headerRowBorderDxfId="217" dataCellStyle="Comma">
  <tableColumns count="9">
    <tableColumn id="1" xr3:uid="{DFF09706-8C2E-4327-9488-D4F46ACD0E69}" name="LINE"/>
    <tableColumn id="2" xr3:uid="{93565F72-2D22-454A-A4F6-F424269A958D}" name="FUNCTION" dataDxfId="215"/>
    <tableColumn id="3" xr3:uid="{F8EE91E0-009E-4FA3-91A6-4C24B3689D47}" name="ASSOCIATE OF_x000a_ARTS/SCIENCE" dataDxfId="214" dataCellStyle="Comma"/>
    <tableColumn id="4" xr3:uid="{9D915930-8058-49D8-BDC0-6246AC6D4B55}" name="ASSOCIATE_x000a_DEGREE" dataDxfId="213" dataCellStyle="Comma"/>
    <tableColumn id="5" xr3:uid="{350B832A-E7ED-4A1F-B5E4-140002C9FDCF}" name="TECHNICAL_x000a_DIPLOMA" dataDxfId="212" dataCellStyle="Comma"/>
    <tableColumn id="6" xr3:uid="{AB3EA7EE-A0CB-4C08-BC24-FF882A1E0FEA}" name="VOCATIONAL_x000a_ADULT" dataDxfId="211" dataCellStyle="Comma"/>
    <tableColumn id="7" xr3:uid="{C0666366-6FE8-4FE5-9E9A-1E38EE280B8A}" name="NON-POST_x000a_SECONDARY" dataDxfId="210" dataCellStyle="Comma"/>
    <tableColumn id="8" xr3:uid="{1315D633-0388-4554-9AAC-7312C8BA84E5}" name="COMMUNITY_x000a_SERVICES" dataDxfId="209" dataCellStyle="Comma"/>
    <tableColumn id="9" xr3:uid="{11884D86-1B2A-493D-AED8-342D040BE959}" name="ENERGY &amp; NATURAL RESOURCES CLUSTER TOTAL" dataDxfId="208" dataCellStyle="Comma"/>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3B77FA8B-C31D-4DC5-B304-4B0CC3CD3A77}" name="Table14" displayName="Table14" ref="A90:I100" totalsRowShown="0" headerRowDxfId="207" dataDxfId="205" headerRowBorderDxfId="206" dataCellStyle="Comma">
  <tableColumns count="9">
    <tableColumn id="1" xr3:uid="{16D63003-4B71-423D-965B-295BB343ADF7}" name="LINE"/>
    <tableColumn id="2" xr3:uid="{18053B4A-B02D-4F7F-9C02-9862272BAC8F}" name="FUNCTION" dataDxfId="204"/>
    <tableColumn id="3" xr3:uid="{A63BC4F0-06E2-45E6-914B-31CAF88E426F}" name="ASSOCIATE OF_x000a_ARTS/SCIENCE" dataDxfId="203" dataCellStyle="Comma"/>
    <tableColumn id="4" xr3:uid="{BC198C30-FC3F-4101-BA02-B5C43B9EA1DD}" name="ASSOCIATE_x000a_DEGREE" dataDxfId="202" dataCellStyle="Comma"/>
    <tableColumn id="5" xr3:uid="{0E4C3D3B-4228-41A8-9552-8861D2C6AF53}" name="TECHNICAL_x000a_DIPLOMA" dataDxfId="201" dataCellStyle="Comma"/>
    <tableColumn id="6" xr3:uid="{364D8BE5-62C3-4A17-8A07-372A42226267}" name="VOCATIONAL_x000a_ADULT" dataDxfId="200" dataCellStyle="Comma"/>
    <tableColumn id="7" xr3:uid="{2BE22BE9-0A2D-4CF9-A583-E4689D0269FE}" name="NON-POST_x000a_SECONDARY" dataDxfId="199" dataCellStyle="Comma"/>
    <tableColumn id="8" xr3:uid="{AAC61DE3-A9E0-457F-B597-FAB8FF06A429}" name="COMMUNITY_x000a_SERVICES" dataDxfId="198" dataCellStyle="Comma"/>
    <tableColumn id="9" xr3:uid="{ED314DAB-6694-43B6-9B3C-3313923BCD58}" name="FINANCIAL SERVICES CLUSTER TOTAL" dataDxfId="197" dataCellStyle="Comma"/>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9880CE8D-A0E3-4FFA-8080-1E29959108C5}" name="Table15" displayName="Table15" ref="A102:I112" totalsRowShown="0" headerRowDxfId="196" dataDxfId="194" headerRowBorderDxfId="195" dataCellStyle="Comma">
  <tableColumns count="9">
    <tableColumn id="1" xr3:uid="{E83FD98B-BCA7-41BA-BEC0-21227A6F177F}" name="LINE"/>
    <tableColumn id="2" xr3:uid="{DBEDE454-F256-451D-B3C4-60662E450772}" name="FUNCTION" dataDxfId="193"/>
    <tableColumn id="3" xr3:uid="{1EF58478-A72C-4777-AE17-658E3316229F}" name="ASSOCIATE OF_x000a_ARTS/SCIENCE" dataDxfId="192" dataCellStyle="Comma"/>
    <tableColumn id="4" xr3:uid="{B91F1C7F-FD9B-4F11-B808-FBA712584A76}" name="ASSOCIATE_x000a_DEGREE" dataDxfId="191" dataCellStyle="Comma"/>
    <tableColumn id="5" xr3:uid="{E80298BD-C8A1-4C86-A61D-04F252B36D2A}" name="TECHNICAL_x000a_DIPLOMA" dataDxfId="190" dataCellStyle="Comma"/>
    <tableColumn id="6" xr3:uid="{20C771B0-9494-4CE9-84C4-CFF5C58011C4}" name="VOCATIONAL_x000a_ADULT" dataDxfId="189" dataCellStyle="Comma"/>
    <tableColumn id="7" xr3:uid="{0BDD6655-A0EE-4BC0-8942-7E66EA9DE7BD}" name="NON-POST_x000a_SECONDARY" dataDxfId="188" dataCellStyle="Comma"/>
    <tableColumn id="8" xr3:uid="{CD632988-2FBC-43A3-8C99-BBDDD905A6FF}" name="COMMUNITY_x000a_SERVICES" dataDxfId="187" dataCellStyle="Comma"/>
    <tableColumn id="9" xr3:uid="{DC28C156-0B04-4964-935B-6B9390A57EA0}" name="HEALTHCARE CLUSTER TOTAL" dataDxfId="186" dataCellStyle="Comma"/>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83F534B0-AD70-44EB-A9E8-E95DFDB30C97}" name="Table16" displayName="Table16" ref="A114:I124" totalsRowShown="0" headerRowDxfId="185" dataDxfId="183" headerRowBorderDxfId="184" dataCellStyle="Comma">
  <tableColumns count="9">
    <tableColumn id="1" xr3:uid="{810371D0-E14C-44CB-901C-82DB38FB93C1}" name="LINE"/>
    <tableColumn id="2" xr3:uid="{862DCD0D-A7EC-443B-8708-2E929A395464}" name="FUNCTION" dataDxfId="182"/>
    <tableColumn id="3" xr3:uid="{E7607CDD-7DD5-4AC7-B570-940E78E7079D}" name="ASSOCIATE OF_x000a_ARTS/SCIENCE" dataDxfId="181" dataCellStyle="Comma"/>
    <tableColumn id="4" xr3:uid="{60EB22F2-0A9A-4898-957E-8AE3F94B21B8}" name="ASSOCIATE_x000a_DEGREE" dataDxfId="180" dataCellStyle="Comma"/>
    <tableColumn id="5" xr3:uid="{AC9F73A5-2393-4CDA-9491-C5A02C173F2C}" name="TECHNICAL_x000a_DIPLOMA" dataDxfId="179" dataCellStyle="Comma"/>
    <tableColumn id="6" xr3:uid="{00A48A0F-D2C0-4231-9ED6-1A1DB8927CD0}" name="VOCATIONAL_x000a_ADULT" dataDxfId="178" dataCellStyle="Comma"/>
    <tableColumn id="7" xr3:uid="{348660DC-7428-4966-A3AD-29075B52997F}" name="NON-POST_x000a_SECONDARY" dataDxfId="177" dataCellStyle="Comma"/>
    <tableColumn id="8" xr3:uid="{3E71DBC0-BAC0-492E-A9B2-066575E21280}" name="COMMUNITY_x000a_SERVICES" dataDxfId="176" dataCellStyle="Comma"/>
    <tableColumn id="9" xr3:uid="{992BF8C8-9358-45B5-856D-168B993CC451}" name="HOSPITALITY, EVENTS, &amp; TOURISM CLUSTER TOTAL" dataDxfId="175" dataCellStyle="Comma"/>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6F03DB78-9DB0-45ED-A19E-168E3EE4F9FE}" name="Table17" displayName="Table17" ref="A126:I136" totalsRowShown="0" headerRowDxfId="174" dataDxfId="172" headerRowBorderDxfId="173" dataCellStyle="Comma">
  <tableColumns count="9">
    <tableColumn id="1" xr3:uid="{61C58DE5-66B9-4797-90D4-5847F2DC96D0}" name="LINE"/>
    <tableColumn id="2" xr3:uid="{AF63612B-C44C-4777-B7E1-5CF30E839631}" name="FUNCTION" dataDxfId="171"/>
    <tableColumn id="3" xr3:uid="{D487ACA2-2D28-4444-827F-0319D3E80C03}" name="ASSOCIATE OF_x000a_ARTS/SCIENCE" dataDxfId="170" dataCellStyle="Comma"/>
    <tableColumn id="4" xr3:uid="{ECDE6262-4FA9-4E7C-836F-00D57AD241CF}" name="ASSOCIATE_x000a_DEGREE" dataDxfId="169" dataCellStyle="Comma"/>
    <tableColumn id="5" xr3:uid="{1003DF07-F8C6-4BE0-942C-5050B7973D05}" name="TECHNICAL_x000a_DIPLOMA" dataDxfId="168" dataCellStyle="Comma"/>
    <tableColumn id="6" xr3:uid="{DF389EA0-4541-48E4-8028-44A198BEB3D5}" name="VOCATIONAL_x000a_ADULT" dataDxfId="167" dataCellStyle="Comma"/>
    <tableColumn id="7" xr3:uid="{DEC25A4F-D098-4A1E-8B9E-9C4B22BAE9A5}" name="NON-POST_x000a_SECONDARY" dataDxfId="166" dataCellStyle="Comma"/>
    <tableColumn id="8" xr3:uid="{02EAC508-5EF8-466A-B64A-3268EA5A891D}" name="COMMUNITY_x000a_SERVICES" dataDxfId="165" dataCellStyle="Comma"/>
    <tableColumn id="9" xr3:uid="{6E5D789B-8293-4639-A08B-0CD6D4A6AE82}" name="HUMAN SERVICES CLUSTER TOTAL" dataDxfId="164" dataCellStyle="Comma"/>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E61F2357-3999-493D-9B5E-6B00F6928B17}" name="Table18" displayName="Table18" ref="A138:I148" totalsRowShown="0" headerRowDxfId="163" dataDxfId="161" headerRowBorderDxfId="162" dataCellStyle="Comma">
  <tableColumns count="9">
    <tableColumn id="1" xr3:uid="{43A5E976-E1E0-40D5-A8D2-51202AC4E128}" name="LINE"/>
    <tableColumn id="2" xr3:uid="{EDCA300E-1947-4520-B6AA-0DF7CDF9364A}" name="FUNCTION" dataDxfId="160"/>
    <tableColumn id="3" xr3:uid="{33BECAE8-5355-41E1-9007-BFB949AA548F}" name="ASSOCIATE OF_x000a_ARTS/SCIENCE" dataDxfId="159" dataCellStyle="Comma"/>
    <tableColumn id="4" xr3:uid="{75ED774C-5F24-4E73-87E1-A9A9FAF3D0CE}" name="ASSOCIATE_x000a_DEGREE" dataDxfId="158" dataCellStyle="Comma"/>
    <tableColumn id="5" xr3:uid="{5A8DC7B8-3161-4B8A-8F7D-879B18B4DF14}" name="TECHNICAL_x000a_DIPLOMA" dataDxfId="157" dataCellStyle="Comma"/>
    <tableColumn id="6" xr3:uid="{AF30C3A8-6E9A-4EF4-A266-F0B5EFD1A58D}" name="VOCATIONAL_x000a_ADULT" dataDxfId="156" dataCellStyle="Comma"/>
    <tableColumn id="7" xr3:uid="{DDDD0A6F-584A-49B6-A423-D4EF8F91CDCA}" name="NON-POST_x000a_SECONDARY" dataDxfId="155" dataCellStyle="Comma"/>
    <tableColumn id="8" xr3:uid="{2047357A-057C-4C42-A5E5-BAA4AC1B9153}" name="COMMUNITY_x000a_SERVICES" dataDxfId="154" dataCellStyle="Comma"/>
    <tableColumn id="9" xr3:uid="{4F7FB8BC-F173-4CC6-A660-5ADD6FCA5E06}" name="MANAGEMENT &amp; ENTREPRENEURSHIP CLUSTER TOTAL" dataDxfId="153" dataCellStyle="Comma"/>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3F67B1F4-8B0A-4BB2-8EC4-683825F101FB}" name="Table19" displayName="Table19" ref="A150:I160" totalsRowShown="0" headerRowDxfId="152" dataDxfId="150" headerRowBorderDxfId="151" dataCellStyle="Comma">
  <tableColumns count="9">
    <tableColumn id="1" xr3:uid="{97F86C40-3598-4B88-AD09-D7DD143EC534}" name="LINE"/>
    <tableColumn id="2" xr3:uid="{F78085DF-9761-4238-AADF-5A378E171696}" name="FUNCTION" dataDxfId="149"/>
    <tableColumn id="3" xr3:uid="{2773EF76-4E2E-4186-B4E0-898E2795B453}" name="ASSOCIATE OF_x000a_ARTS/SCIENCE" dataDxfId="148" dataCellStyle="Comma"/>
    <tableColumn id="4" xr3:uid="{C67DE671-6B7D-466C-9AA1-6E09CFCDD40F}" name="ASSOCIATE_x000a_DEGREE" dataDxfId="147" dataCellStyle="Comma"/>
    <tableColumn id="5" xr3:uid="{698183F2-76A3-4C4B-8416-9166CBA0753E}" name="TECHNICAL_x000a_DIPLOMA" dataDxfId="146" dataCellStyle="Comma"/>
    <tableColumn id="6" xr3:uid="{6AAAEB22-5C9F-48B8-8785-6866B611182C}" name="VOCATIONAL_x000a_ADULT" dataDxfId="145" dataCellStyle="Comma"/>
    <tableColumn id="7" xr3:uid="{3B4D2C45-F74F-4D08-9D76-C5FD4DA2D4BD}" name="NON-POST_x000a_SECONDARY" dataDxfId="144" dataCellStyle="Comma"/>
    <tableColumn id="8" xr3:uid="{5ADBEC92-9CE8-4B1A-8F4A-BB34DFA55174}" name="COMMUNITY_x000a_SERVICES" dataDxfId="143" dataCellStyle="Comma"/>
    <tableColumn id="9" xr3:uid="{0E0C82B8-312E-4187-8AD2-09339E52CE02}" name="MARKETING &amp; SALES CLUSTER TABLE" dataDxfId="142" dataCellStyle="Comma"/>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E3D54F34-8373-4E75-8860-DD52E8BA6F0E}" name="Table20" displayName="Table20" ref="A162:I172" totalsRowShown="0" headerRowDxfId="141" dataDxfId="139" headerRowBorderDxfId="140" dataCellStyle="Comma">
  <tableColumns count="9">
    <tableColumn id="1" xr3:uid="{BF6BE7A7-7118-4988-8BFF-9EF5F28BBE9B}" name="LINE"/>
    <tableColumn id="2" xr3:uid="{8EE1AD9B-3F69-4CBB-95E2-BA5A940E9515}" name="FUNCTION" dataDxfId="138"/>
    <tableColumn id="3" xr3:uid="{6805E6CE-893F-4631-BC2C-D681CAFEDF38}" name="ASSOCIATE OF_x000a_ARTS/SCIENCE" dataDxfId="137" dataCellStyle="Comma"/>
    <tableColumn id="4" xr3:uid="{A30EE6BB-725F-474B-A327-EB88F8BE6464}" name="ASSOCIATE_x000a_DEGREE" dataDxfId="136" dataCellStyle="Comma"/>
    <tableColumn id="5" xr3:uid="{73BA177A-AE02-4108-8860-8141F9626566}" name="TECHNICAL_x000a_DIPLOMA" dataDxfId="135" dataCellStyle="Comma"/>
    <tableColumn id="6" xr3:uid="{ADF6E9E7-FAC9-4FA4-86D6-BBA702C67664}" name="VOCATIONAL_x000a_ADULT" dataDxfId="134" dataCellStyle="Comma"/>
    <tableColumn id="7" xr3:uid="{0CD2FE89-DD01-460C-9E35-23B2D8E656DE}" name="NON-POST_x000a_SECONDARY" dataDxfId="133" dataCellStyle="Comma"/>
    <tableColumn id="8" xr3:uid="{68C48CA1-6298-46EC-B8FB-982FA5E6B7AD}" name="COMMUNITY_x000a_SERVICES" dataDxfId="132" dataCellStyle="Comma"/>
    <tableColumn id="9" xr3:uid="{8469E544-E21D-4524-929F-B12CC695DAD0}" name="PUBLIC SERVICE &amp; SAFETY CLUSTER TOTAL" dataDxfId="131" dataCellStyle="Comma"/>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DB4B87AD-47BC-4794-BF49-DD661FAE7856}" name="Table21" displayName="Table21" ref="A174:I184" totalsRowShown="0" headerRowDxfId="130" dataDxfId="128" headerRowBorderDxfId="129" dataCellStyle="Comma">
  <tableColumns count="9">
    <tableColumn id="1" xr3:uid="{65612415-43B3-4E39-83CB-B27438045B44}" name="LINE"/>
    <tableColumn id="2" xr3:uid="{5C8CA0CA-6787-4FAF-B55E-B1F8376E8459}" name="FUNCTION" dataDxfId="127"/>
    <tableColumn id="3" xr3:uid="{9F580129-2536-4606-B56F-3849764B2EBE}" name="ASSOCIATE OF_x000a_ARTS/SCIENCE" dataDxfId="126" dataCellStyle="Comma"/>
    <tableColumn id="4" xr3:uid="{ADC06B37-7628-4FFF-B2ED-6B0B3A1F3234}" name="ASSOCIATE_x000a_DEGREE" dataDxfId="125" dataCellStyle="Comma"/>
    <tableColumn id="5" xr3:uid="{8AB4A25C-E46E-4EFF-9D7C-B9C11909F91D}" name="TECHNICAL_x000a_DIPLOMA" dataDxfId="124" dataCellStyle="Comma"/>
    <tableColumn id="6" xr3:uid="{0A1408CB-8D5B-4E3B-A89F-BB9F070F870D}" name="VOCATIONAL_x000a_ADULT" dataDxfId="123" dataCellStyle="Comma"/>
    <tableColumn id="7" xr3:uid="{BEA2A347-8574-46DF-BF79-7AB1EC55EF63}" name="NON-POST_x000a_SECONDARY" dataDxfId="122" dataCellStyle="Comma"/>
    <tableColumn id="8" xr3:uid="{A9BDAD97-440F-4E41-A427-CD4352032FD4}" name="COMMUNITY_x000a_SERVICES" dataDxfId="121" dataCellStyle="Comma"/>
    <tableColumn id="9" xr3:uid="{5936919C-7E33-429C-981D-1D68F456BE91}" name="SUPPLY CHAIN &amp; TRANSPORTATION CLUSTER TOTAL" dataDxfId="120" dataCellStyle="Comma"/>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81C801E7-8B36-4353-822F-D5BA9AC29A59}" name="Table3" displayName="Table3" ref="A6:K17" totalsRowShown="0" headerRowDxfId="104" dataDxfId="102" headerRowBorderDxfId="103" headerRowCellStyle="Currency" dataCellStyle="Currency">
  <tableColumns count="11">
    <tableColumn id="1" xr3:uid="{D8BFF956-A1C2-4802-8B1A-72010E74B40C}" name="LINE" dataDxfId="101" dataCellStyle="Currency"/>
    <tableColumn id="2" xr3:uid="{0E7FB1A2-EFA3-45E0-BCBE-EFD13C9ABAC1}" name="FUNCTION" dataDxfId="100" dataCellStyle="Currency"/>
    <tableColumn id="3" xr3:uid="{B5B681E1-F5E2-449F-AEC6-0D704E63E991}" name="GENERAL &amp; SPECIAL REV"/>
    <tableColumn id="4" xr3:uid="{25D0794D-C71E-4D00-B6D9-301165ED9E70}" name="REDUCTIONS" dataDxfId="99" dataCellStyle="Currency"/>
    <tableColumn id="5" xr3:uid="{A02D3724-2C72-442C-A156-01423E28481E}" name="FUNDS 1-2 SUBTOTAL" dataDxfId="98" dataCellStyle="Currency"/>
    <tableColumn id="6" xr3:uid="{2573DA56-1F1F-42EA-B198-81F0D1FBD08E}" name="CAPITAL PROJECTS" dataDxfId="97" dataCellStyle="Currency"/>
    <tableColumn id="7" xr3:uid="{2E376411-E543-4B88-9C36-972ECF75EE0A}" name="DEBT SERVICE" dataDxfId="96" dataCellStyle="Currency"/>
    <tableColumn id="8" xr3:uid="{0D9F9586-BD60-4435-91AF-3BD1808E68B8}" name="ENTERPRISE" dataDxfId="95" dataCellStyle="Currency"/>
    <tableColumn id="9" xr3:uid="{3ECC1817-62D6-4693-843B-5274EEC8902E}" name="INTERNAL SERVICE" dataDxfId="94" dataCellStyle="Currency"/>
    <tableColumn id="10" xr3:uid="{2901EC65-15E3-4108-ADFB-D0E5BF831BF1}" name="SPECIAL REV_x000a_NON AIDABLE" dataDxfId="93" dataCellStyle="Currency"/>
    <tableColumn id="11" xr3:uid="{C6F7151E-18CC-424F-A868-B047805EA38D}" name="TOTAL_x000a_ALL FUNDS" dataDxfId="92" dataCellStyle="Currency">
      <calculatedColumnFormula>SUM(C7,F7:J7)</calculatedColumnFormula>
    </tableColumn>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1DF0C73C-4846-4965-9165-3D4636E05CFC}" name="Table22" displayName="Table22" ref="A186:I196" totalsRowShown="0" headerRowDxfId="119" dataDxfId="117" headerRowBorderDxfId="118" dataCellStyle="Comma">
  <tableColumns count="9">
    <tableColumn id="1" xr3:uid="{0DD4185E-C6A4-42A7-A62B-FDC47CB5B43D}" name="LINE"/>
    <tableColumn id="2" xr3:uid="{6A35A0AD-D253-49DB-8F00-F3AB51D304DF}" name="FUNCTION" dataDxfId="116"/>
    <tableColumn id="3" xr3:uid="{9AE9AB12-F561-4A1B-B4DE-E656F46FF30E}" name="ASSOCIATE OF_x000a_ARTS/SCIENCE" dataDxfId="115" dataCellStyle="Comma"/>
    <tableColumn id="4" xr3:uid="{0CDD8D45-0AB8-4B6F-ACF0-252459D8F9C0}" name="ASSOCIATE_x000a_DEGREE" dataDxfId="114" dataCellStyle="Comma"/>
    <tableColumn id="5" xr3:uid="{40CBAAB2-2533-4A27-B287-C56F48754B4C}" name="TECHNICAL_x000a_DIPLOMA" dataDxfId="113" dataCellStyle="Comma"/>
    <tableColumn id="6" xr3:uid="{FA274F3E-A724-41BC-A65B-8E7D7B7EA92E}" name="VOCATIONAL_x000a_ADULT" dataDxfId="112" dataCellStyle="Comma"/>
    <tableColumn id="7" xr3:uid="{756295F6-D73C-43F7-8C0E-805F914B31EC}" name="NON-POST_x000a_SECONDARY" dataDxfId="111" dataCellStyle="Comma"/>
    <tableColumn id="8" xr3:uid="{FDCB1D9F-2CF7-4A5D-90AD-C3D2D452CEA6}" name="COMMUNITY_x000a_SERVICES" dataDxfId="110" dataCellStyle="Comma"/>
    <tableColumn id="9" xr3:uid="{996643F4-5F27-40FB-B8C6-26E65CB97E4D}" name="NOT OTHERWISE ASSIGNED CLUSTER TOTAL" dataDxfId="109" dataCellStyle="Comma"/>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3ED0B6BF-84FC-4771-9E1B-383FC6D2EC50}" name="Table23" displayName="Table23" ref="A5:I15" totalsRowShown="0" headerRowDxfId="63" dataDxfId="61" headerRowBorderDxfId="62" dataCellStyle="Comma">
  <tableColumns count="9">
    <tableColumn id="1" xr3:uid="{31E243FA-41B7-4A5B-ABF6-7F7D22E0E12D}" name="LINE"/>
    <tableColumn id="2" xr3:uid="{90E6CBBF-9835-47C6-B9B3-C1252C51C8B5}" name="FUNCTION" dataDxfId="60"/>
    <tableColumn id="3" xr3:uid="{CA333DEE-A99B-45C1-B388-EAE86F5ED89A}" name="ASSOCIATE OF_x000a_ARTS/SCIENCE" dataDxfId="59" dataCellStyle="Comma"/>
    <tableColumn id="4" xr3:uid="{DCC87C3F-C844-4A82-8D40-19424A0C7EFA}" name="ASSOCIATE_x000a_DEGREE" dataDxfId="58" dataCellStyle="Comma"/>
    <tableColumn id="5" xr3:uid="{57AB21E0-F123-4633-A135-6BEAE352893B}" name="TECHNICAL_x000a_DIPLOMA" dataDxfId="57" dataCellStyle="Comma"/>
    <tableColumn id="6" xr3:uid="{4495A0ED-001E-4759-A06F-8DFE3CA499B8}" name="VOCATIONAL_x000a_ADULT" dataDxfId="56" dataCellStyle="Comma"/>
    <tableColumn id="7" xr3:uid="{66B989B1-B442-4092-A63E-33BCC8C59661}" name="NON-POST_x000a_SECONDARY" dataDxfId="55" dataCellStyle="Comma"/>
    <tableColumn id="8" xr3:uid="{908B8843-FC1A-4CA9-B22A-7D6D4C14C9E9}" name="COMMUNITY_x000a_SERVICES" dataDxfId="54" dataCellStyle="Comma"/>
    <tableColumn id="9" xr3:uid="{52DA56CE-082F-4538-9A4A-8E4893A7BC74}" name="SUMMARY" dataDxfId="53" dataCellStyle="Comma"/>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E52A833D-C592-4478-B8B1-3F45E4524EE4}" name="Table24" displayName="Table24" ref="A5:R35" totalsRowShown="0" headerRowDxfId="52" dataDxfId="50" headerRowBorderDxfId="51" tableBorderDxfId="49">
  <tableColumns count="18">
    <tableColumn id="1" xr3:uid="{4368A5DE-7BA8-4D69-9BBD-EA62D3FA6AB6}" name="BASIS" dataDxfId="48"/>
    <tableColumn id="2" xr3:uid="{24E06ACB-14E0-48A9-8F4B-E6F5EC2CC528}" name="ADVANCED MANUFACTURING" dataDxfId="47"/>
    <tableColumn id="3" xr3:uid="{3E03617C-A311-4C40-AC2E-E9874B26FE27}" name="AGRICULTURE" dataDxfId="46"/>
    <tableColumn id="4" xr3:uid="{C935F9B2-0361-4092-8CA7-8A67B870B4E5}" name="ARTS, ENTERTAINMENT, &amp; DESIGN" dataDxfId="45"/>
    <tableColumn id="5" xr3:uid="{8B11BB7D-2518-4E7F-9F61-DEE71656F5BE}" name="CONSTRUCTION" dataDxfId="44"/>
    <tableColumn id="6" xr3:uid="{BCBD89B6-77DE-433B-9C95-50C2E735459D}" name="DIGITAL TECHNOLOGY" dataDxfId="43"/>
    <tableColumn id="7" xr3:uid="{D0358327-D0C6-4241-8DBC-96E93B34080A}" name="EDUCATION" dataDxfId="42"/>
    <tableColumn id="8" xr3:uid="{E22B98C0-FBFD-449A-BA7B-2999CC081B9D}" name="ENERGY &amp; NATURAL RESOURCES" dataDxfId="41"/>
    <tableColumn id="9" xr3:uid="{7B00C2D8-A31A-4DC4-B3A2-6713C55F080A}" name="FINANCIAL SERVICES" dataDxfId="40"/>
    <tableColumn id="10" xr3:uid="{DD1B4F2D-AAAF-4872-95C3-85E1381ABF04}" name="HEALTHCARE" dataDxfId="39"/>
    <tableColumn id="11" xr3:uid="{BA174DBC-8D7F-48DB-952E-13358525CDEE}" name="HOSPITALITY, EVENTS, &amp; TOURISM" dataDxfId="38"/>
    <tableColumn id="12" xr3:uid="{5C8AC8A1-6B4B-437A-A287-0D38DE4EAB41}" name="HUMAN SERVICES" dataDxfId="37"/>
    <tableColumn id="13" xr3:uid="{2FE7DB87-A22C-4FC1-9A3F-2A19FFA934F1}" name="MANAGEMENT &amp; ENTREPRENEURSHIP" dataDxfId="36"/>
    <tableColumn id="14" xr3:uid="{F50BDFA8-4479-47D9-9DE9-D84C310B3FCF}" name="MARKETING &amp; SALES" dataDxfId="35"/>
    <tableColumn id="15" xr3:uid="{C5DEB98C-85E6-49BE-BD3D-044DDB2913C5}" name="PUBLIC SERVICE &amp; SAFETY" dataDxfId="34"/>
    <tableColumn id="16" xr3:uid="{3B23AF49-4F8E-4541-9D2B-ECFFDCABFA26}" name="SUPPLY CHAIN &amp; TRANSPORTATION" dataDxfId="33"/>
    <tableColumn id="17" xr3:uid="{65E4677E-86AA-45F9-AF2C-02FAA9F0123B}" name="NOT OTHERWISE ASSIGNED" dataDxfId="32"/>
    <tableColumn id="18" xr3:uid="{ACDDFD69-CA23-4A03-9B58-3D1AFF6238C2}" name="TOTAL" dataDxfId="31"/>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B5FC86B5-6E74-46B3-9AC3-063559850DE8}" name="Table25" displayName="Table25" ref="A5:J18" totalsRowShown="0" headerRowDxfId="30" headerRowBorderDxfId="29" tableBorderDxfId="28">
  <tableColumns count="10">
    <tableColumn id="1" xr3:uid="{68C784F7-2463-4270-8D2C-8C9D34D7C805}" name="LINE" dataDxfId="27"/>
    <tableColumn id="2" xr3:uid="{1C4F692C-17CD-4429-837E-D3F3331556AF}" name="REVENUE SOURCE" dataDxfId="26"/>
    <tableColumn id="3" xr3:uid="{0573F198-5201-4D07-9ECF-E2DDD1CA15A2}" name="GENERAL" dataDxfId="25"/>
    <tableColumn id="4" xr3:uid="{CFB26911-4EE0-4164-910C-4AAF09CFE9F9}" name="SPECIAL_x000a_REVENUE" dataDxfId="24"/>
    <tableColumn id="5" xr3:uid="{300708C7-C3FF-434F-B1EE-DB659222F1C5}" name="CAPITAL_x000a_PROJECTS" dataDxfId="23"/>
    <tableColumn id="6" xr3:uid="{C6863E5B-1687-4136-9491-295D64FCA63E}" name="DEBT_x000a_SERVICE" dataDxfId="22"/>
    <tableColumn id="7" xr3:uid="{E1A2B4C2-2812-4E01-8643-AA73DF660AF7}" name="ENTERPRISE" dataDxfId="21"/>
    <tableColumn id="8" xr3:uid="{37A265CA-11F1-459A-B650-8D81E8C29451}" name="INTERNAL_x000a_SERVICE" dataDxfId="20"/>
    <tableColumn id="9" xr3:uid="{253D9EE5-1B06-488F-B26C-3553E2E08CBC}" name="SPECIAL REVENUE_x000a_NON-AIDABLE" dataDxfId="19"/>
    <tableColumn id="10" xr3:uid="{FE368D4F-5EDC-4D53-BBF2-4FC218D65B07}" name="TOTAL_x000a_ALL FUNDS" dataDxfId="18"/>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A357D12-CCA5-48B1-978F-D3E915989726}" name="VECA9" displayName="VECA9" ref="A6:K24" totalsRowShown="0" headerRowDxfId="17" dataDxfId="16">
  <tableColumns count="11">
    <tableColumn id="1" xr3:uid="{967834DF-136A-4C26-9DB0-9DAC276E261F}" name="A-J" dataDxfId="15"/>
    <tableColumn id="2" xr3:uid="{3B03EC0B-8189-4124-99CA-B1450D883BB8}" name="Item" dataDxfId="14"/>
    <tableColumn id="3" xr3:uid="{42EB9B33-3AB5-463F-BB19-5A5EB8DBEC13}" name="ASSOCIATE OF ARTS/SCIENCE" dataDxfId="13"/>
    <tableColumn id="4" xr3:uid="{E18F9652-D481-4AB5-82F4-1471B05B8732}" name="ASSOCIATE DEGREE" dataDxfId="12"/>
    <tableColumn id="5" xr3:uid="{FBF722BF-EADF-4814-94CB-AE79797FCB99}" name="TECHNICAL DIPLOMA" dataDxfId="11"/>
    <tableColumn id="6" xr3:uid="{972CF24F-41BD-4907-9CE8-E65A3BD966EA}" name="VOCATIONAL ADULT" dataDxfId="10"/>
    <tableColumn id="7" xr3:uid="{B8C21C0D-8D82-456E-8EAF-4F4084E192E6}" name="NON-POST SECONDARY" dataDxfId="9"/>
    <tableColumn id="8" xr3:uid="{383E8C4D-4500-4381-B7A5-BCC3F7183E25}" name="TOTAL AIDABLE" dataDxfId="8"/>
    <tableColumn id="9" xr3:uid="{8891AFE8-478B-4087-9B22-3E5F10AF06FD}" name="COMMUNITY SERVICE" dataDxfId="7"/>
    <tableColumn id="10" xr3:uid="{33237E90-17D0-4C26-8F4A-A6A1EFDAC82E}" name="TOTAL" dataDxfId="6" dataCellStyle="Comma"/>
    <tableColumn id="11" xr3:uid="{54FFD028-2240-4DCE-9119-C41A945D20EE}" name="Check" dataDxfId="5"/>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733AF783-91F1-4053-9A37-4D8894C5CB24}" name="Table27" displayName="Table27" ref="A22:B29" totalsRowShown="0" tableBorderDxfId="4">
  <tableColumns count="2">
    <tableColumn id="1" xr3:uid="{CA5D7167-CA40-4B8F-B097-158F3DA312C6}" name="Detail of Line c - Other"/>
    <tableColumn id="2" xr3:uid="{7153C444-1CF4-4B60-A233-040A8B1D5FE2}" name="AMOUNT"/>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C9E8E35D-4377-446E-A378-2C8ADAF65F72}" name="Table29" displayName="Table29" ref="A6:C20" totalsRowShown="0" headerRowDxfId="3" headerRowBorderDxfId="2" tableBorderDxfId="1">
  <tableColumns count="3">
    <tableColumn id="1" xr3:uid="{36D6CE15-6431-4E63-9ADB-774485BD4DA9}" name="LINE" dataDxfId="0"/>
    <tableColumn id="2" xr3:uid="{49EB203E-E486-4E71-8C9E-D147EB343E3C}" name="ITEM"/>
    <tableColumn id="3" xr3:uid="{18206176-4E53-4BC2-AEA3-D2154CD8AA4B}" name="AMOUNT"/>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5E766713-A8B6-4540-A0EE-D6B0AEF317D6}" name="Table4" displayName="Table4" ref="A3:C10" totalsRowShown="0" headerRowBorderDxfId="91" tableBorderDxfId="90">
  <tableColumns count="3">
    <tableColumn id="1" xr3:uid="{BD2C853F-6DE2-4A63-A720-CF529B77DBAD}" name="LINE" dataDxfId="89" dataCellStyle="Currency"/>
    <tableColumn id="2" xr3:uid="{1D82F8C8-A805-42B8-9A77-BDCE5C967A75}" name="EXPENDITURE_x000a_CATEGORY" dataDxfId="88" dataCellStyle="Currency"/>
    <tableColumn id="3" xr3:uid="{ECDC07C7-A68D-4214-821D-08BADBCF08DB}" name="TOTAL AMOUNT (All funds and functions)"/>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986BF2FB-7C0C-4511-AA3D-83B1BAB1949C}" name="Table6" displayName="Table6" ref="A6:T14" totalsRowShown="0" headerRowDxfId="87" dataDxfId="85" headerRowBorderDxfId="86" tableBorderDxfId="84">
  <tableColumns count="20">
    <tableColumn id="1" xr3:uid="{FFE4BC7C-8176-4520-BD9C-8A0C45EA8946}" name="LINE" dataDxfId="83"/>
    <tableColumn id="2" xr3:uid="{D7CFE96D-638E-4EF1-96C9-0D1E22091C13}" name="FUNCTION" dataDxfId="82"/>
    <tableColumn id="3" xr3:uid="{9582B4A4-CE5C-4ED0-95DD-320880C4D5A4}" name="DISTRIBUTION BASIS_x000a_FROM VE-CA-6" dataDxfId="81"/>
    <tableColumn id="4" xr3:uid="{0FC9C212-C9D9-4619-AFF5-8BD9A57642C9}" name="ADVANCED MANUFACTURING" dataDxfId="80"/>
    <tableColumn id="5" xr3:uid="{3CF32104-1760-416F-9B9E-892BD8E1C32F}" name="AGRICULTURE" dataDxfId="79"/>
    <tableColumn id="6" xr3:uid="{A32691B6-58B1-46BF-9BD9-A62BF0E02382}" name="ARTS, ENTERTAINMENT, &amp; DESIGN" dataDxfId="78"/>
    <tableColumn id="7" xr3:uid="{7ADA3DC5-DD55-4A7B-864C-0155D8E7D0AC}" name="CONSTRUCTION" dataDxfId="77"/>
    <tableColumn id="8" xr3:uid="{4E40032E-F546-4295-8D00-A348C838B7AB}" name="DIGITAL TECHNOLOGY" dataDxfId="76"/>
    <tableColumn id="9" xr3:uid="{0461C7EC-5484-4139-A38C-2981CE9907B2}" name="EDUCATION" dataDxfId="75"/>
    <tableColumn id="10" xr3:uid="{890BB301-E793-4C97-8733-B4EC2C131772}" name="ENERGY &amp; NATURAL RESOURCES" dataDxfId="74"/>
    <tableColumn id="11" xr3:uid="{43B275CA-D07B-42E9-9809-132DB485E376}" name="FINANCIAL SERVICES" dataDxfId="73"/>
    <tableColumn id="12" xr3:uid="{F9989605-F628-48F2-9193-FA4502087407}" name="HEALTHCARE" dataDxfId="72"/>
    <tableColumn id="13" xr3:uid="{3F1264C4-67B5-49DE-91AD-1592C5FA4B1C}" name="HOSPITALITY, EVENTS, &amp; TOURISM" dataDxfId="71"/>
    <tableColumn id="14" xr3:uid="{620A5780-001E-45D5-9D23-FD3480B046EC}" name="HUMAN SERVICES" dataDxfId="70"/>
    <tableColumn id="15" xr3:uid="{1CD4158C-8C27-42C0-A6CA-92A135CAF61E}" name="MANAGEMENT &amp; ENTREPRENEURSHIP" dataDxfId="69"/>
    <tableColumn id="16" xr3:uid="{C98E342B-0A7D-467A-9145-FAB5D4E0673E}" name="MARKETING &amp; SALES" dataDxfId="68"/>
    <tableColumn id="17" xr3:uid="{D5FB86F0-3FB3-464C-8B78-CD065DC25F9D}" name="PUBLIC SERVICE &amp; SAFETY" dataDxfId="67"/>
    <tableColumn id="18" xr3:uid="{A2447AD0-D0B3-441F-A478-162D64CC0DE1}" name="SUPPLY CHAIN &amp; TRANSPORTATION" dataDxfId="66"/>
    <tableColumn id="19" xr3:uid="{91769E39-5CE5-4BDF-BD0E-63CFDA7FFDED}" name="NOT OTHERWISE ASSIGNED" dataDxfId="65"/>
    <tableColumn id="20" xr3:uid="{BB2D4D7A-1404-4C00-A64B-879EA3AA53CD}" name="TOTAL" dataDxfId="64"/>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CEBE733C-0F85-4D61-9F74-40B5F9743638}" name="Table7" displayName="Table7" ref="A6:I16" totalsRowShown="0" headerRowDxfId="285" dataDxfId="283" headerRowBorderDxfId="284" dataCellStyle="Comma">
  <tableColumns count="9">
    <tableColumn id="1" xr3:uid="{24DED86B-E6E2-4A84-8EB9-4EE9A7E71184}" name="LINE"/>
    <tableColumn id="2" xr3:uid="{F2EEE56B-B586-40CB-ABCD-727D1AF669CF}" name="FUNCTION" dataDxfId="282"/>
    <tableColumn id="3" xr3:uid="{55323558-40D5-439F-BFD1-713EB363ECB1}" name="ASSOCIATE OF_x000a_ARTS/SCIENCE" dataDxfId="281" dataCellStyle="Comma"/>
    <tableColumn id="4" xr3:uid="{688343B6-B753-402A-B0CE-3F7264293F49}" name="ASSOCIATE_x000a_DEGREE" dataDxfId="280" dataCellStyle="Comma"/>
    <tableColumn id="5" xr3:uid="{CB144076-8929-4CC9-A7B3-2F4B12CAE9D7}" name="TECHNICAL_x000a_DIPLOMA" dataDxfId="279" dataCellStyle="Comma"/>
    <tableColumn id="6" xr3:uid="{6789B803-10F6-462B-987D-FA83FCD37294}" name="VOCATIONAL_x000a_ADULT" dataDxfId="278" dataCellStyle="Comma"/>
    <tableColumn id="7" xr3:uid="{16942CC1-C038-4831-88B1-DBDAE628DC23}" name="NON-POST_x000a_SECONDARY" dataDxfId="277" dataCellStyle="Comma"/>
    <tableColumn id="8" xr3:uid="{FFBEA12E-437D-4D0C-9C95-6EBF486C845A}" name="COMMUNITY_x000a_SERVICES" dataDxfId="276" dataCellStyle="Comma"/>
    <tableColumn id="9" xr3:uid="{36E64CA3-345C-4D62-B772-BB6AB2C344FD}" name="ADVANCED MANUFACTURING CLUSTER TOTAL" dataDxfId="275" dataCellStyle="Comma"/>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D048FB-B8FC-490B-89B6-C90826EFF51D}" name="Table8" displayName="Table8" ref="A18:I28" totalsRowShown="0" headerRowDxfId="274" dataDxfId="272" headerRowBorderDxfId="273" dataCellStyle="Comma">
  <tableColumns count="9">
    <tableColumn id="1" xr3:uid="{6FCF62D8-4ACB-4457-B221-A3D03201D9A9}" name="LINE"/>
    <tableColumn id="2" xr3:uid="{B3D022E9-9FFB-438E-86CC-7656F53EF461}" name="FUNCTION" dataDxfId="271"/>
    <tableColumn id="3" xr3:uid="{979C9FCE-7E7D-4042-AF67-E3C94E898546}" name="ASSOCIATE OF_x000a_ARTS/SCIENCE" dataDxfId="270" dataCellStyle="Comma"/>
    <tableColumn id="4" xr3:uid="{E7744BC8-CED2-4A37-8BC4-EC7CF29D0C6D}" name="ASSOCIATE_x000a_DEGREE" dataDxfId="269" dataCellStyle="Comma"/>
    <tableColumn id="5" xr3:uid="{E06CCB71-3222-4A2A-AE0B-610F143753E6}" name="TECHNICAL_x000a_DIPLOMA" dataDxfId="268" dataCellStyle="Comma"/>
    <tableColumn id="6" xr3:uid="{FAAC1E43-D5BA-42F0-9277-28B2353ACD16}" name="VOCATIONAL_x000a_ADULT" dataDxfId="267" dataCellStyle="Comma"/>
    <tableColumn id="7" xr3:uid="{729569DB-DCCF-4458-95FC-9AF3F9D6D9F4}" name="NON-POST_x000a_SECONDARY" dataDxfId="266" dataCellStyle="Comma"/>
    <tableColumn id="8" xr3:uid="{A2FBF0B2-20EC-4C6B-809F-38A376516DDA}" name="COMMUNITY_x000a_SERVICES" dataDxfId="265" dataCellStyle="Comma"/>
    <tableColumn id="9" xr3:uid="{BA016E89-6B17-483A-B6DB-6BF35CB59CB2}" name="AGRICULTURE CLUSTER TOTAL" dataDxfId="264" dataCellStyle="Comma"/>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A0EB4060-2779-49D3-8641-3BDCDB65CE03}" name="Table9" displayName="Table9" ref="A30:I40" totalsRowShown="0" headerRowDxfId="263" dataDxfId="261" headerRowBorderDxfId="262" dataCellStyle="Comma">
  <tableColumns count="9">
    <tableColumn id="1" xr3:uid="{7667B0D9-97B1-4A9B-942F-C6C2520E84A7}" name="LINE"/>
    <tableColumn id="2" xr3:uid="{0DF9B538-164D-44CB-AD8C-8EDA38A4D297}" name="FUNCTION" dataDxfId="260"/>
    <tableColumn id="3" xr3:uid="{67CB9073-0622-40D9-B638-E79C8E4FD0C7}" name="ASSOCIATE OF_x000a_ARTS/SCIENCE" dataDxfId="259" dataCellStyle="Comma"/>
    <tableColumn id="4" xr3:uid="{F68DE84D-F24B-4635-AFD0-9F7A35AE2036}" name="ASSOCIATE_x000a_DEGREE" dataDxfId="258" dataCellStyle="Comma"/>
    <tableColumn id="5" xr3:uid="{793D9523-7499-4EC7-A7EC-827222909E68}" name="TECHNICAL_x000a_DIPLOMA" dataDxfId="257" dataCellStyle="Comma"/>
    <tableColumn id="6" xr3:uid="{9418D527-2D71-42CE-848D-5BF83FBD8E3C}" name="VOCATIONAL_x000a_ADULT" dataDxfId="256" dataCellStyle="Comma"/>
    <tableColumn id="7" xr3:uid="{D0863E8D-58EC-44B5-A87E-1B6569866143}" name="NON-POST_x000a_SECONDARY" dataDxfId="255" dataCellStyle="Comma"/>
    <tableColumn id="8" xr3:uid="{553E2EB0-4289-4896-8AF4-DC8D7FAB5042}" name="COMMUNITY_x000a_SERVICES" dataDxfId="254" dataCellStyle="Comma"/>
    <tableColumn id="9" xr3:uid="{3CA7FFA0-0E04-4461-96ED-1C2CDE774C29}" name="ARTS, ENTERTAINMENT, &amp; DESIGN CLUSTER TOTAL" dataDxfId="253" dataCellStyle="Comma"/>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237C92A-9D80-4954-A439-8CADA049F0A9}" name="Table10" displayName="Table10" ref="A42:I52" totalsRowShown="0" headerRowDxfId="252" dataDxfId="250" headerRowBorderDxfId="251" tableBorderDxfId="249" dataCellStyle="Comma">
  <tableColumns count="9">
    <tableColumn id="1" xr3:uid="{6698EF41-5441-452E-A26D-34ECCE6DE101}" name="LINE"/>
    <tableColumn id="2" xr3:uid="{64D8B644-ED7D-440E-92BC-5389C88C300C}" name="FUNCTION" dataDxfId="248"/>
    <tableColumn id="3" xr3:uid="{3ACFD33A-D500-4D77-85E7-C07F403825A6}" name="ASSOCIATE OF_x000a_ARTS/SCIENCE" dataDxfId="247" dataCellStyle="Comma"/>
    <tableColumn id="4" xr3:uid="{91074E5F-519F-452E-8463-016330D7EBC0}" name="ASSOCIATE_x000a_DEGREE" dataDxfId="246" dataCellStyle="Comma"/>
    <tableColumn id="5" xr3:uid="{3D6A9B4C-F531-4B27-B842-A4EEDEB5D1A3}" name="TECHNICAL_x000a_DIPLOMA" dataDxfId="245" dataCellStyle="Comma"/>
    <tableColumn id="6" xr3:uid="{6A2F7E8D-DB16-47B0-8976-B9E2025B52FB}" name="VOCATIONAL_x000a_ADULT" dataDxfId="244" dataCellStyle="Comma"/>
    <tableColumn id="7" xr3:uid="{29101D8F-EAF6-4B20-B8EE-BEBE6CB9A4F5}" name="NON-POST_x000a_SECONDARY" dataDxfId="243" dataCellStyle="Comma"/>
    <tableColumn id="8" xr3:uid="{2026A509-FBF6-4372-BAC3-DBDA06CDEB92}" name="COMMUNITY_x000a_SERVICES" dataDxfId="242" dataCellStyle="Comma"/>
    <tableColumn id="9" xr3:uid="{55D39443-6300-4EB8-9013-7EF3409D991A}" name="CONSTRUCTION CLUSTER TOTAL" dataDxfId="241" dataCellStyle="Comma"/>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6DAD4639-7DE1-4280-BEDE-A98DCAC61C4C}" name="Table11" displayName="Table11" ref="A54:I64" totalsRowShown="0" headerRowDxfId="240" dataDxfId="238" headerRowBorderDxfId="239" dataCellStyle="Comma">
  <tableColumns count="9">
    <tableColumn id="1" xr3:uid="{5EA956CA-8DB1-4933-8938-781AA2EC4091}" name="LINE"/>
    <tableColumn id="2" xr3:uid="{4B8E5CED-5C98-4BF5-9EB9-853874448860}" name="FUNCTION" dataDxfId="237"/>
    <tableColumn id="3" xr3:uid="{7CE00485-945B-4714-8A14-D7CF7F60AEED}" name="ASSOCIATE OF_x000a_ARTS/SCIENCE" dataDxfId="236" dataCellStyle="Comma"/>
    <tableColumn id="4" xr3:uid="{9F808C69-7CCA-4745-9A0B-235ACC920C51}" name="ASSOCIATE_x000a_DEGREE" dataDxfId="235" dataCellStyle="Comma"/>
    <tableColumn id="5" xr3:uid="{87E2DD4C-BF32-4D11-97BD-9C5180904BF7}" name="TECHNICAL_x000a_DIPLOMA" dataDxfId="234" dataCellStyle="Comma"/>
    <tableColumn id="6" xr3:uid="{3BB36B8C-610F-4155-B1E7-ABD39703A920}" name="VOCATIONAL_x000a_ADULT" dataDxfId="233" dataCellStyle="Comma"/>
    <tableColumn id="7" xr3:uid="{0ACB017E-9195-40AA-8ABC-72E53FB8827C}" name="NON-POST_x000a_SECONDARY" dataDxfId="232" dataCellStyle="Comma"/>
    <tableColumn id="8" xr3:uid="{A6AC1C03-18C2-4224-BF0B-C7CC26DEFCD2}" name="COMMUNITY_x000a_SERVICES" dataDxfId="231" dataCellStyle="Comma"/>
    <tableColumn id="9" xr3:uid="{912D3D96-83D9-4140-B58A-2B443D6D75F2}" name="DIGITAL TECHNOLOGY CLUSTER TOTAL" dataDxfId="230" dataCellStyle="Comma"/>
  </tableColumns>
  <tableStyleInfo name="TableStyleLight1"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table" Target="../tables/table25.xml"/><Relationship Id="rId2" Type="http://schemas.openxmlformats.org/officeDocument/2006/relationships/vmlDrawing" Target="../drawings/vmlDrawing2.vml"/><Relationship Id="rId1" Type="http://schemas.openxmlformats.org/officeDocument/2006/relationships/printerSettings" Target="../printerSettings/printerSettings10.bin"/><Relationship Id="rId5" Type="http://schemas.openxmlformats.org/officeDocument/2006/relationships/comments" Target="../comments2.xml"/><Relationship Id="rId4" Type="http://schemas.openxmlformats.org/officeDocument/2006/relationships/table" Target="../tables/table26.xml"/></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vmlDrawing" Target="../drawings/vmlDrawing1.v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table" Target="../tables/table11.xml"/><Relationship Id="rId13" Type="http://schemas.openxmlformats.org/officeDocument/2006/relationships/table" Target="../tables/table16.xml"/><Relationship Id="rId3" Type="http://schemas.openxmlformats.org/officeDocument/2006/relationships/table" Target="../tables/table6.xml"/><Relationship Id="rId7" Type="http://schemas.openxmlformats.org/officeDocument/2006/relationships/table" Target="../tables/table10.xml"/><Relationship Id="rId12" Type="http://schemas.openxmlformats.org/officeDocument/2006/relationships/table" Target="../tables/table15.xml"/><Relationship Id="rId17" Type="http://schemas.openxmlformats.org/officeDocument/2006/relationships/table" Target="../tables/table20.xml"/><Relationship Id="rId2" Type="http://schemas.openxmlformats.org/officeDocument/2006/relationships/table" Target="../tables/table5.xml"/><Relationship Id="rId16" Type="http://schemas.openxmlformats.org/officeDocument/2006/relationships/table" Target="../tables/table19.xml"/><Relationship Id="rId1" Type="http://schemas.openxmlformats.org/officeDocument/2006/relationships/printerSettings" Target="../printerSettings/printerSettings5.bin"/><Relationship Id="rId6" Type="http://schemas.openxmlformats.org/officeDocument/2006/relationships/table" Target="../tables/table9.xml"/><Relationship Id="rId11" Type="http://schemas.openxmlformats.org/officeDocument/2006/relationships/table" Target="../tables/table14.xml"/><Relationship Id="rId5" Type="http://schemas.openxmlformats.org/officeDocument/2006/relationships/table" Target="../tables/table8.xml"/><Relationship Id="rId15" Type="http://schemas.openxmlformats.org/officeDocument/2006/relationships/table" Target="../tables/table18.xml"/><Relationship Id="rId10" Type="http://schemas.openxmlformats.org/officeDocument/2006/relationships/table" Target="../tables/table13.xml"/><Relationship Id="rId4" Type="http://schemas.openxmlformats.org/officeDocument/2006/relationships/table" Target="../tables/table7.xml"/><Relationship Id="rId9" Type="http://schemas.openxmlformats.org/officeDocument/2006/relationships/table" Target="../tables/table12.xml"/><Relationship Id="rId14" Type="http://schemas.openxmlformats.org/officeDocument/2006/relationships/table" Target="../tables/table17.xml"/></Relationships>
</file>

<file path=xl/worksheets/_rels/sheet6.xml.rels><?xml version="1.0" encoding="UTF-8" standalone="yes"?>
<Relationships xmlns="http://schemas.openxmlformats.org/package/2006/relationships"><Relationship Id="rId2" Type="http://schemas.openxmlformats.org/officeDocument/2006/relationships/table" Target="../tables/table2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2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2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table" Target="../tables/table2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6B9F5C-C30F-4F36-B80B-51D9CF93A045}">
  <dimension ref="A1:B15"/>
  <sheetViews>
    <sheetView topLeftCell="A2" workbookViewId="0">
      <selection activeCell="A14" sqref="A14"/>
    </sheetView>
  </sheetViews>
  <sheetFormatPr defaultColWidth="53.453125" defaultRowHeight="15.5" x14ac:dyDescent="0.35"/>
  <cols>
    <col min="1" max="1" width="40" style="60" customWidth="1"/>
    <col min="2" max="16384" width="53.453125" style="60"/>
  </cols>
  <sheetData>
    <row r="1" spans="1:2" ht="108.5" x14ac:dyDescent="0.35">
      <c r="A1" s="132" t="s">
        <v>785</v>
      </c>
    </row>
    <row r="2" spans="1:2" x14ac:dyDescent="0.35">
      <c r="A2" s="60" t="s">
        <v>0</v>
      </c>
    </row>
    <row r="3" spans="1:2" x14ac:dyDescent="0.35">
      <c r="A3" s="60" t="s">
        <v>755</v>
      </c>
      <c r="B3" s="60" t="s">
        <v>756</v>
      </c>
    </row>
    <row r="4" spans="1:2" x14ac:dyDescent="0.35">
      <c r="A4" s="60" t="s">
        <v>15</v>
      </c>
      <c r="B4" s="60" t="s">
        <v>1</v>
      </c>
    </row>
    <row r="5" spans="1:2" x14ac:dyDescent="0.35">
      <c r="A5" s="60" t="s">
        <v>2</v>
      </c>
      <c r="B5" s="60" t="s">
        <v>135</v>
      </c>
    </row>
    <row r="6" spans="1:2" x14ac:dyDescent="0.35">
      <c r="A6" s="60" t="s">
        <v>3</v>
      </c>
      <c r="B6" s="60" t="s">
        <v>4</v>
      </c>
    </row>
    <row r="7" spans="1:2" x14ac:dyDescent="0.35">
      <c r="A7" s="60" t="s">
        <v>62</v>
      </c>
      <c r="B7" s="60" t="s">
        <v>134</v>
      </c>
    </row>
    <row r="8" spans="1:2" x14ac:dyDescent="0.35">
      <c r="A8" s="60" t="s">
        <v>5</v>
      </c>
      <c r="B8" s="60" t="s">
        <v>6</v>
      </c>
    </row>
    <row r="9" spans="1:2" x14ac:dyDescent="0.35">
      <c r="A9" s="60" t="s">
        <v>7</v>
      </c>
      <c r="B9" s="60" t="s">
        <v>8</v>
      </c>
    </row>
    <row r="10" spans="1:2" x14ac:dyDescent="0.35">
      <c r="A10" s="60" t="s">
        <v>9</v>
      </c>
      <c r="B10" s="60" t="s">
        <v>10</v>
      </c>
    </row>
    <row r="11" spans="1:2" x14ac:dyDescent="0.35">
      <c r="A11" s="60" t="s">
        <v>11</v>
      </c>
      <c r="B11" s="60" t="s">
        <v>12</v>
      </c>
    </row>
    <row r="12" spans="1:2" x14ac:dyDescent="0.35">
      <c r="A12" s="60" t="s">
        <v>13</v>
      </c>
      <c r="B12" s="60" t="s">
        <v>14</v>
      </c>
    </row>
    <row r="14" spans="1:2" ht="143.5" x14ac:dyDescent="0.35">
      <c r="A14" s="117" t="s">
        <v>786</v>
      </c>
    </row>
    <row r="15" spans="1:2" x14ac:dyDescent="0.35">
      <c r="A15" s="116"/>
    </row>
  </sheetData>
  <phoneticPr fontId="0" type="noConversion"/>
  <printOptions gridLines="1" gridLinesSet="0"/>
  <pageMargins left="0.75" right="0.75" top="1" bottom="1" header="0.5" footer="0.5"/>
  <pageSetup orientation="landscape" horizontalDpi="300" verticalDpi="300" r:id="rId1"/>
  <headerFooter alignWithMargins="0">
    <oddHeader>&amp;A</oddHeader>
    <oddFooter>Page &amp;P</oddFooter>
  </headerFooter>
  <tableParts count="1">
    <tablePart r:id="rId2"/>
  </tableParts>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6B945A-0EFD-49C8-8314-6CE9406BE4F8}">
  <dimension ref="A1:C34"/>
  <sheetViews>
    <sheetView zoomScaleNormal="100" workbookViewId="0">
      <selection activeCell="A31" sqref="A31"/>
    </sheetView>
  </sheetViews>
  <sheetFormatPr defaultRowHeight="12.5" x14ac:dyDescent="0.25"/>
  <cols>
    <col min="1" max="1" width="22.08984375" customWidth="1"/>
    <col min="2" max="2" width="44.54296875" customWidth="1"/>
    <col min="3" max="3" width="22.7265625" customWidth="1"/>
    <col min="4" max="4" width="17.7265625" customWidth="1"/>
    <col min="5" max="5" width="36" customWidth="1"/>
  </cols>
  <sheetData>
    <row r="1" spans="1:3" ht="25" x14ac:dyDescent="0.25">
      <c r="A1" s="105" t="s">
        <v>829</v>
      </c>
    </row>
    <row r="2" spans="1:3" ht="14" x14ac:dyDescent="0.3">
      <c r="A2" s="4" t="s">
        <v>16</v>
      </c>
      <c r="B2" s="92" t="s">
        <v>133</v>
      </c>
    </row>
    <row r="3" spans="1:3" ht="14" x14ac:dyDescent="0.3">
      <c r="A3" s="4" t="s">
        <v>17</v>
      </c>
      <c r="B3" s="92" t="s">
        <v>708</v>
      </c>
    </row>
    <row r="4" spans="1:3" ht="14" x14ac:dyDescent="0.3">
      <c r="A4" s="4" t="s">
        <v>19</v>
      </c>
      <c r="B4" s="93">
        <v>45996</v>
      </c>
    </row>
    <row r="5" spans="1:3" ht="13" x14ac:dyDescent="0.3">
      <c r="A5" s="124" t="s">
        <v>830</v>
      </c>
    </row>
    <row r="6" spans="1:3" ht="13" x14ac:dyDescent="0.3">
      <c r="A6" s="154" t="s">
        <v>21</v>
      </c>
      <c r="B6" s="154" t="s">
        <v>94</v>
      </c>
      <c r="C6" s="154" t="s">
        <v>46</v>
      </c>
    </row>
    <row r="7" spans="1:3" x14ac:dyDescent="0.25">
      <c r="A7" s="128"/>
      <c r="B7" s="128"/>
      <c r="C7" s="128"/>
    </row>
    <row r="8" spans="1:3" ht="25" x14ac:dyDescent="0.25">
      <c r="A8" s="129" t="s">
        <v>25</v>
      </c>
      <c r="B8" s="155" t="s">
        <v>143</v>
      </c>
      <c r="C8" s="32">
        <v>0</v>
      </c>
    </row>
    <row r="9" spans="1:3" ht="25" x14ac:dyDescent="0.25">
      <c r="A9" s="128" t="s">
        <v>27</v>
      </c>
      <c r="B9" s="156" t="s">
        <v>144</v>
      </c>
      <c r="C9" s="157">
        <v>0</v>
      </c>
    </row>
    <row r="10" spans="1:3" x14ac:dyDescent="0.25">
      <c r="A10" s="158" t="s">
        <v>29</v>
      </c>
      <c r="B10" s="158" t="s">
        <v>145</v>
      </c>
      <c r="C10" s="159">
        <f>E28</f>
        <v>0</v>
      </c>
    </row>
    <row r="11" spans="1:3" x14ac:dyDescent="0.25">
      <c r="A11" s="128"/>
      <c r="B11" s="128"/>
      <c r="C11" s="160"/>
    </row>
    <row r="12" spans="1:3" ht="13" thickBot="1" x14ac:dyDescent="0.3">
      <c r="A12" s="161" t="s">
        <v>50</v>
      </c>
      <c r="B12" s="161" t="s">
        <v>146</v>
      </c>
      <c r="C12" s="162">
        <f>SUM(C8:C10)</f>
        <v>0</v>
      </c>
    </row>
    <row r="13" spans="1:3" ht="13" thickTop="1" x14ac:dyDescent="0.25">
      <c r="A13" s="128"/>
      <c r="B13" s="128"/>
      <c r="C13" s="160"/>
    </row>
    <row r="14" spans="1:3" ht="37.5" x14ac:dyDescent="0.25">
      <c r="A14" s="129" t="s">
        <v>52</v>
      </c>
      <c r="B14" s="163" t="s">
        <v>151</v>
      </c>
      <c r="C14" s="32">
        <v>0</v>
      </c>
    </row>
    <row r="15" spans="1:3" x14ac:dyDescent="0.25">
      <c r="A15" s="128" t="s">
        <v>31</v>
      </c>
      <c r="B15" s="128" t="s">
        <v>149</v>
      </c>
      <c r="C15" s="157">
        <v>0</v>
      </c>
    </row>
    <row r="16" spans="1:3" ht="25" x14ac:dyDescent="0.25">
      <c r="A16" s="129" t="s">
        <v>33</v>
      </c>
      <c r="B16" s="163" t="s">
        <v>150</v>
      </c>
      <c r="C16" s="32">
        <v>0</v>
      </c>
    </row>
    <row r="17" spans="1:3" ht="25" x14ac:dyDescent="0.25">
      <c r="A17" s="128" t="s">
        <v>35</v>
      </c>
      <c r="B17" s="156" t="s">
        <v>685</v>
      </c>
      <c r="C17" s="157">
        <v>0</v>
      </c>
    </row>
    <row r="18" spans="1:3" ht="13.5" customHeight="1" x14ac:dyDescent="0.25">
      <c r="A18" s="158" t="s">
        <v>37</v>
      </c>
      <c r="B18" s="164" t="s">
        <v>673</v>
      </c>
      <c r="C18" s="165">
        <v>0</v>
      </c>
    </row>
    <row r="19" spans="1:3" x14ac:dyDescent="0.25">
      <c r="A19" s="128"/>
      <c r="B19" s="128"/>
      <c r="C19" s="160"/>
    </row>
    <row r="20" spans="1:3" x14ac:dyDescent="0.25">
      <c r="A20" s="129" t="s">
        <v>39</v>
      </c>
      <c r="B20" s="129" t="s">
        <v>147</v>
      </c>
      <c r="C20" s="166">
        <f>SUM(C14:C18)</f>
        <v>0</v>
      </c>
    </row>
    <row r="22" spans="1:3" ht="13" x14ac:dyDescent="0.3">
      <c r="A22" s="17" t="s">
        <v>148</v>
      </c>
      <c r="B22" s="85" t="s">
        <v>46</v>
      </c>
      <c r="C22" s="25"/>
    </row>
    <row r="23" spans="1:3" x14ac:dyDescent="0.25">
      <c r="A23" t="s">
        <v>127</v>
      </c>
      <c r="B23" s="32">
        <v>0</v>
      </c>
    </row>
    <row r="24" spans="1:3" x14ac:dyDescent="0.25">
      <c r="A24" t="s">
        <v>103</v>
      </c>
      <c r="B24" s="32">
        <v>0</v>
      </c>
    </row>
    <row r="25" spans="1:3" x14ac:dyDescent="0.25">
      <c r="A25" t="s">
        <v>96</v>
      </c>
      <c r="B25" s="32">
        <v>0</v>
      </c>
    </row>
    <row r="26" spans="1:3" x14ac:dyDescent="0.25">
      <c r="A26" t="s">
        <v>97</v>
      </c>
      <c r="B26" s="32">
        <v>0</v>
      </c>
    </row>
    <row r="27" spans="1:3" x14ac:dyDescent="0.25">
      <c r="A27" s="16" t="s">
        <v>95</v>
      </c>
      <c r="B27" s="34">
        <v>0</v>
      </c>
    </row>
    <row r="28" spans="1:3" x14ac:dyDescent="0.25">
      <c r="B28" s="25"/>
    </row>
    <row r="29" spans="1:3" x14ac:dyDescent="0.25">
      <c r="A29" t="s">
        <v>98</v>
      </c>
      <c r="B29" s="127">
        <f>SUM(B23:B27)</f>
        <v>0</v>
      </c>
    </row>
    <row r="30" spans="1:3" x14ac:dyDescent="0.25">
      <c r="C30" s="25"/>
    </row>
    <row r="31" spans="1:3" ht="52" x14ac:dyDescent="0.3">
      <c r="A31" s="167" t="s">
        <v>831</v>
      </c>
      <c r="C31" s="25"/>
    </row>
    <row r="32" spans="1:3" x14ac:dyDescent="0.25">
      <c r="A32" s="85" t="s">
        <v>754</v>
      </c>
      <c r="C32" s="25"/>
    </row>
    <row r="33" spans="3:3" x14ac:dyDescent="0.25">
      <c r="C33" s="25"/>
    </row>
    <row r="34" spans="3:3" x14ac:dyDescent="0.25">
      <c r="C34" s="25"/>
    </row>
  </sheetData>
  <phoneticPr fontId="0" type="noConversion"/>
  <pageMargins left="0.75" right="0.75" top="1" bottom="1" header="0.5" footer="0.5"/>
  <pageSetup orientation="landscape" horizontalDpi="4294967292" r:id="rId1"/>
  <headerFooter alignWithMargins="0"/>
  <legacyDrawing r:id="rId2"/>
  <tableParts count="2">
    <tablePart r:id="rId3"/>
    <tablePart r:id="rId4"/>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3F01FE-DAD1-4CE5-84DB-82BD645A465C}">
  <dimension ref="A1:D271"/>
  <sheetViews>
    <sheetView tabSelected="1" workbookViewId="0">
      <selection activeCell="D2" sqref="D2:D271"/>
    </sheetView>
  </sheetViews>
  <sheetFormatPr defaultColWidth="24.08984375" defaultRowHeight="12.5" x14ac:dyDescent="0.25"/>
  <cols>
    <col min="1" max="2" width="24.08984375" style="43"/>
  </cols>
  <sheetData>
    <row r="1" spans="1:4" ht="14.5" x14ac:dyDescent="0.35">
      <c r="A1" s="42" t="s">
        <v>167</v>
      </c>
      <c r="B1" s="42" t="s">
        <v>168</v>
      </c>
      <c r="C1" s="42" t="s">
        <v>709</v>
      </c>
      <c r="D1" s="42" t="s">
        <v>757</v>
      </c>
    </row>
    <row r="2" spans="1:4" x14ac:dyDescent="0.25">
      <c r="A2" s="44" t="s">
        <v>169</v>
      </c>
      <c r="B2" s="43" t="s">
        <v>170</v>
      </c>
      <c r="C2" t="s">
        <v>171</v>
      </c>
      <c r="D2" s="43">
        <v>18</v>
      </c>
    </row>
    <row r="3" spans="1:4" x14ac:dyDescent="0.25">
      <c r="A3" s="43" t="s">
        <v>172</v>
      </c>
      <c r="B3" s="43" t="s">
        <v>173</v>
      </c>
      <c r="C3" s="43" t="s">
        <v>171</v>
      </c>
      <c r="D3" s="43">
        <v>18</v>
      </c>
    </row>
    <row r="4" spans="1:4" x14ac:dyDescent="0.25">
      <c r="A4" s="43" t="s">
        <v>174</v>
      </c>
      <c r="B4" s="43" t="s">
        <v>175</v>
      </c>
      <c r="C4" s="43" t="s">
        <v>171</v>
      </c>
      <c r="D4" s="43">
        <v>18</v>
      </c>
    </row>
    <row r="5" spans="1:4" x14ac:dyDescent="0.25">
      <c r="A5" s="43" t="s">
        <v>176</v>
      </c>
      <c r="B5" s="43" t="s">
        <v>177</v>
      </c>
      <c r="C5" s="43" t="s">
        <v>171</v>
      </c>
      <c r="D5" s="43">
        <v>18</v>
      </c>
    </row>
    <row r="6" spans="1:4" x14ac:dyDescent="0.25">
      <c r="A6" s="43" t="s">
        <v>178</v>
      </c>
      <c r="B6" s="43" t="s">
        <v>179</v>
      </c>
      <c r="C6" s="43" t="s">
        <v>710</v>
      </c>
      <c r="D6" s="43">
        <v>18</v>
      </c>
    </row>
    <row r="7" spans="1:4" x14ac:dyDescent="0.25">
      <c r="A7" s="43" t="s">
        <v>180</v>
      </c>
      <c r="B7" s="43" t="s">
        <v>181</v>
      </c>
      <c r="C7" s="43" t="s">
        <v>171</v>
      </c>
      <c r="D7" s="43">
        <v>18</v>
      </c>
    </row>
    <row r="8" spans="1:4" x14ac:dyDescent="0.25">
      <c r="A8" s="43" t="s">
        <v>182</v>
      </c>
      <c r="B8" s="43" t="s">
        <v>183</v>
      </c>
      <c r="C8" s="43" t="s">
        <v>711</v>
      </c>
      <c r="D8" s="43">
        <v>18</v>
      </c>
    </row>
    <row r="9" spans="1:4" x14ac:dyDescent="0.25">
      <c r="A9" s="43" t="s">
        <v>184</v>
      </c>
      <c r="B9" s="43" t="s">
        <v>185</v>
      </c>
      <c r="C9" s="43" t="s">
        <v>711</v>
      </c>
      <c r="D9" s="43">
        <v>18</v>
      </c>
    </row>
    <row r="10" spans="1:4" x14ac:dyDescent="0.25">
      <c r="A10" s="43" t="s">
        <v>186</v>
      </c>
      <c r="B10" s="43" t="s">
        <v>187</v>
      </c>
      <c r="C10" s="43" t="s">
        <v>171</v>
      </c>
      <c r="D10" s="43">
        <v>18</v>
      </c>
    </row>
    <row r="11" spans="1:4" x14ac:dyDescent="0.25">
      <c r="A11" s="44" t="s">
        <v>712</v>
      </c>
      <c r="B11" s="43" t="s">
        <v>713</v>
      </c>
      <c r="C11" s="43" t="s">
        <v>171</v>
      </c>
      <c r="D11" s="43">
        <v>18</v>
      </c>
    </row>
    <row r="12" spans="1:4" x14ac:dyDescent="0.25">
      <c r="A12" s="43" t="s">
        <v>188</v>
      </c>
      <c r="B12" s="43" t="s">
        <v>189</v>
      </c>
      <c r="C12" s="43" t="s">
        <v>171</v>
      </c>
      <c r="D12" s="43">
        <v>18</v>
      </c>
    </row>
    <row r="13" spans="1:4" x14ac:dyDescent="0.25">
      <c r="A13" s="43" t="s">
        <v>190</v>
      </c>
      <c r="B13" s="43" t="s">
        <v>191</v>
      </c>
      <c r="C13" s="43" t="s">
        <v>171</v>
      </c>
      <c r="D13" s="43">
        <v>18</v>
      </c>
    </row>
    <row r="14" spans="1:4" x14ac:dyDescent="0.25">
      <c r="A14" s="44" t="s">
        <v>675</v>
      </c>
      <c r="B14" s="43" t="s">
        <v>676</v>
      </c>
      <c r="C14" s="43" t="s">
        <v>171</v>
      </c>
      <c r="D14" s="43">
        <v>18</v>
      </c>
    </row>
    <row r="15" spans="1:4" x14ac:dyDescent="0.25">
      <c r="A15" s="43" t="s">
        <v>192</v>
      </c>
      <c r="B15" s="43" t="s">
        <v>193</v>
      </c>
      <c r="C15" s="43" t="s">
        <v>171</v>
      </c>
      <c r="D15" s="43">
        <v>18</v>
      </c>
    </row>
    <row r="16" spans="1:4" x14ac:dyDescent="0.25">
      <c r="A16" s="43" t="s">
        <v>194</v>
      </c>
      <c r="B16" s="43" t="s">
        <v>195</v>
      </c>
      <c r="C16" s="43" t="s">
        <v>171</v>
      </c>
      <c r="D16" s="43">
        <v>18</v>
      </c>
    </row>
    <row r="17" spans="1:4" x14ac:dyDescent="0.25">
      <c r="A17" s="43" t="s">
        <v>196</v>
      </c>
      <c r="B17" s="43" t="s">
        <v>197</v>
      </c>
      <c r="C17" s="43" t="s">
        <v>171</v>
      </c>
      <c r="D17" s="43">
        <v>18</v>
      </c>
    </row>
    <row r="18" spans="1:4" x14ac:dyDescent="0.25">
      <c r="A18" s="43" t="s">
        <v>198</v>
      </c>
      <c r="B18" s="43" t="s">
        <v>199</v>
      </c>
      <c r="C18" s="43" t="s">
        <v>171</v>
      </c>
      <c r="D18" s="43">
        <v>18</v>
      </c>
    </row>
    <row r="19" spans="1:4" x14ac:dyDescent="0.25">
      <c r="A19" s="43" t="s">
        <v>200</v>
      </c>
      <c r="B19" s="43" t="s">
        <v>201</v>
      </c>
      <c r="C19" s="43" t="s">
        <v>171</v>
      </c>
      <c r="D19" s="43">
        <v>18</v>
      </c>
    </row>
    <row r="20" spans="1:4" x14ac:dyDescent="0.25">
      <c r="A20" s="43" t="s">
        <v>202</v>
      </c>
      <c r="B20" s="43" t="s">
        <v>203</v>
      </c>
      <c r="C20" s="43" t="s">
        <v>171</v>
      </c>
      <c r="D20" s="43">
        <v>18</v>
      </c>
    </row>
    <row r="21" spans="1:4" x14ac:dyDescent="0.25">
      <c r="A21" s="44" t="s">
        <v>714</v>
      </c>
      <c r="B21" s="43" t="s">
        <v>715</v>
      </c>
      <c r="C21" t="s">
        <v>171</v>
      </c>
      <c r="D21" s="43">
        <v>19</v>
      </c>
    </row>
    <row r="22" spans="1:4" x14ac:dyDescent="0.25">
      <c r="A22" s="43" t="s">
        <v>205</v>
      </c>
      <c r="B22" s="43" t="s">
        <v>206</v>
      </c>
      <c r="C22" s="43" t="s">
        <v>716</v>
      </c>
      <c r="D22" s="43">
        <v>19</v>
      </c>
    </row>
    <row r="23" spans="1:4" x14ac:dyDescent="0.25">
      <c r="A23" s="43" t="s">
        <v>207</v>
      </c>
      <c r="B23" s="43" t="s">
        <v>208</v>
      </c>
      <c r="C23" s="43" t="s">
        <v>717</v>
      </c>
      <c r="D23" s="43">
        <v>19</v>
      </c>
    </row>
    <row r="24" spans="1:4" x14ac:dyDescent="0.25">
      <c r="A24" s="43" t="s">
        <v>209</v>
      </c>
      <c r="B24" s="43" t="s">
        <v>210</v>
      </c>
      <c r="C24" s="43" t="s">
        <v>718</v>
      </c>
      <c r="D24" s="43">
        <v>19</v>
      </c>
    </row>
    <row r="25" spans="1:4" x14ac:dyDescent="0.25">
      <c r="A25" s="43" t="s">
        <v>211</v>
      </c>
      <c r="B25" s="43" t="s">
        <v>212</v>
      </c>
      <c r="C25" s="43" t="s">
        <v>719</v>
      </c>
      <c r="D25" s="43">
        <v>19</v>
      </c>
    </row>
    <row r="26" spans="1:4" x14ac:dyDescent="0.25">
      <c r="A26" s="43" t="s">
        <v>213</v>
      </c>
      <c r="B26" s="43" t="s">
        <v>214</v>
      </c>
      <c r="C26" s="43" t="s">
        <v>717</v>
      </c>
      <c r="D26" s="43">
        <v>19</v>
      </c>
    </row>
    <row r="27" spans="1:4" x14ac:dyDescent="0.25">
      <c r="A27" s="43" t="s">
        <v>215</v>
      </c>
      <c r="B27" s="43" t="s">
        <v>216</v>
      </c>
      <c r="C27" s="43" t="s">
        <v>717</v>
      </c>
      <c r="D27" s="43">
        <v>19</v>
      </c>
    </row>
    <row r="28" spans="1:4" x14ac:dyDescent="0.25">
      <c r="A28" s="43" t="s">
        <v>217</v>
      </c>
      <c r="B28" s="43" t="s">
        <v>218</v>
      </c>
      <c r="C28" s="43" t="s">
        <v>718</v>
      </c>
      <c r="D28" s="43">
        <v>19</v>
      </c>
    </row>
    <row r="29" spans="1:4" x14ac:dyDescent="0.25">
      <c r="A29" s="43" t="s">
        <v>219</v>
      </c>
      <c r="B29" s="43" t="s">
        <v>220</v>
      </c>
      <c r="C29" s="43" t="s">
        <v>287</v>
      </c>
      <c r="D29" s="43">
        <v>19</v>
      </c>
    </row>
    <row r="30" spans="1:4" x14ac:dyDescent="0.25">
      <c r="A30" s="43" t="s">
        <v>221</v>
      </c>
      <c r="B30" s="43" t="s">
        <v>222</v>
      </c>
      <c r="C30" s="43" t="s">
        <v>720</v>
      </c>
      <c r="D30" s="43">
        <v>19</v>
      </c>
    </row>
    <row r="31" spans="1:4" x14ac:dyDescent="0.25">
      <c r="A31" s="43" t="s">
        <v>223</v>
      </c>
      <c r="B31" s="43" t="s">
        <v>224</v>
      </c>
      <c r="C31" s="43" t="s">
        <v>721</v>
      </c>
      <c r="D31" s="43">
        <v>19</v>
      </c>
    </row>
    <row r="32" spans="1:4" x14ac:dyDescent="0.25">
      <c r="A32" s="43" t="s">
        <v>225</v>
      </c>
      <c r="B32" s="43" t="s">
        <v>226</v>
      </c>
      <c r="C32" s="43" t="s">
        <v>719</v>
      </c>
      <c r="D32" s="43">
        <v>19</v>
      </c>
    </row>
    <row r="33" spans="1:4" x14ac:dyDescent="0.25">
      <c r="A33" s="43" t="s">
        <v>227</v>
      </c>
      <c r="B33" s="43" t="s">
        <v>228</v>
      </c>
      <c r="C33" s="43" t="s">
        <v>716</v>
      </c>
      <c r="D33" s="43">
        <v>19</v>
      </c>
    </row>
    <row r="34" spans="1:4" x14ac:dyDescent="0.25">
      <c r="A34" s="43" t="s">
        <v>229</v>
      </c>
      <c r="B34" s="43" t="s">
        <v>230</v>
      </c>
      <c r="C34" s="43" t="s">
        <v>716</v>
      </c>
      <c r="D34" s="43">
        <v>19</v>
      </c>
    </row>
    <row r="35" spans="1:4" x14ac:dyDescent="0.25">
      <c r="A35" s="43" t="s">
        <v>231</v>
      </c>
      <c r="B35" s="43" t="s">
        <v>232</v>
      </c>
      <c r="C35" s="43" t="s">
        <v>717</v>
      </c>
      <c r="D35" s="43">
        <v>19</v>
      </c>
    </row>
    <row r="36" spans="1:4" x14ac:dyDescent="0.25">
      <c r="A36" s="43" t="s">
        <v>233</v>
      </c>
      <c r="B36" s="43" t="s">
        <v>234</v>
      </c>
      <c r="C36" s="43" t="s">
        <v>717</v>
      </c>
      <c r="D36" s="43">
        <v>19</v>
      </c>
    </row>
    <row r="37" spans="1:4" x14ac:dyDescent="0.25">
      <c r="A37" s="43" t="s">
        <v>235</v>
      </c>
      <c r="B37" s="43" t="s">
        <v>236</v>
      </c>
      <c r="C37" s="43" t="s">
        <v>717</v>
      </c>
      <c r="D37" s="43">
        <v>20</v>
      </c>
    </row>
    <row r="38" spans="1:4" x14ac:dyDescent="0.25">
      <c r="A38" s="43" t="s">
        <v>237</v>
      </c>
      <c r="B38" s="43" t="s">
        <v>722</v>
      </c>
      <c r="C38" s="43" t="s">
        <v>677</v>
      </c>
      <c r="D38" s="43">
        <v>20</v>
      </c>
    </row>
    <row r="39" spans="1:4" x14ac:dyDescent="0.25">
      <c r="A39" s="43" t="s">
        <v>238</v>
      </c>
      <c r="B39" s="43" t="s">
        <v>723</v>
      </c>
      <c r="C39" s="43" t="s">
        <v>677</v>
      </c>
      <c r="D39" s="43">
        <v>20</v>
      </c>
    </row>
    <row r="40" spans="1:4" x14ac:dyDescent="0.25">
      <c r="A40" s="43" t="s">
        <v>239</v>
      </c>
      <c r="B40" s="43" t="s">
        <v>240</v>
      </c>
      <c r="C40" s="43" t="s">
        <v>717</v>
      </c>
      <c r="D40" s="43">
        <v>20</v>
      </c>
    </row>
    <row r="41" spans="1:4" x14ac:dyDescent="0.25">
      <c r="A41" s="43" t="s">
        <v>241</v>
      </c>
      <c r="B41" s="43" t="s">
        <v>242</v>
      </c>
      <c r="C41" s="43" t="s">
        <v>718</v>
      </c>
      <c r="D41" s="43">
        <v>20</v>
      </c>
    </row>
    <row r="42" spans="1:4" x14ac:dyDescent="0.25">
      <c r="A42" s="43" t="s">
        <v>243</v>
      </c>
      <c r="B42" s="43" t="s">
        <v>244</v>
      </c>
      <c r="C42" s="43" t="s">
        <v>718</v>
      </c>
      <c r="D42" s="43">
        <v>20</v>
      </c>
    </row>
    <row r="43" spans="1:4" x14ac:dyDescent="0.25">
      <c r="A43" s="43" t="s">
        <v>245</v>
      </c>
      <c r="B43" s="43" t="s">
        <v>246</v>
      </c>
      <c r="C43" s="43" t="s">
        <v>718</v>
      </c>
      <c r="D43" s="43">
        <v>20</v>
      </c>
    </row>
    <row r="44" spans="1:4" x14ac:dyDescent="0.25">
      <c r="A44" s="43" t="s">
        <v>247</v>
      </c>
      <c r="B44" s="43" t="s">
        <v>248</v>
      </c>
      <c r="C44" s="43" t="s">
        <v>718</v>
      </c>
      <c r="D44" s="43">
        <v>20</v>
      </c>
    </row>
    <row r="45" spans="1:4" x14ac:dyDescent="0.25">
      <c r="A45" s="43" t="s">
        <v>249</v>
      </c>
      <c r="B45" s="43" t="s">
        <v>250</v>
      </c>
      <c r="C45" s="43" t="s">
        <v>718</v>
      </c>
      <c r="D45" s="43">
        <v>20</v>
      </c>
    </row>
    <row r="46" spans="1:4" x14ac:dyDescent="0.25">
      <c r="A46" s="43" t="s">
        <v>251</v>
      </c>
      <c r="B46" s="43" t="s">
        <v>252</v>
      </c>
      <c r="C46" s="43" t="s">
        <v>718</v>
      </c>
      <c r="D46" s="43">
        <v>20</v>
      </c>
    </row>
    <row r="47" spans="1:4" x14ac:dyDescent="0.25">
      <c r="A47" s="43" t="s">
        <v>253</v>
      </c>
      <c r="B47" s="43" t="s">
        <v>254</v>
      </c>
      <c r="C47" s="43" t="s">
        <v>718</v>
      </c>
      <c r="D47" s="43">
        <v>20</v>
      </c>
    </row>
    <row r="48" spans="1:4" x14ac:dyDescent="0.25">
      <c r="A48" s="43" t="s">
        <v>255</v>
      </c>
      <c r="B48" s="43" t="s">
        <v>256</v>
      </c>
      <c r="C48" s="43" t="s">
        <v>710</v>
      </c>
      <c r="D48" s="43">
        <v>20</v>
      </c>
    </row>
    <row r="49" spans="1:4" x14ac:dyDescent="0.25">
      <c r="A49" s="43" t="s">
        <v>257</v>
      </c>
      <c r="B49" s="43" t="s">
        <v>258</v>
      </c>
      <c r="C49" s="43" t="s">
        <v>716</v>
      </c>
      <c r="D49" s="43">
        <v>20</v>
      </c>
    </row>
    <row r="50" spans="1:4" x14ac:dyDescent="0.25">
      <c r="A50" s="43" t="s">
        <v>259</v>
      </c>
      <c r="B50" s="43" t="s">
        <v>260</v>
      </c>
      <c r="C50" s="43" t="s">
        <v>721</v>
      </c>
      <c r="D50" s="43">
        <v>20</v>
      </c>
    </row>
    <row r="51" spans="1:4" x14ac:dyDescent="0.25">
      <c r="A51" s="43" t="s">
        <v>261</v>
      </c>
      <c r="B51" s="43" t="s">
        <v>262</v>
      </c>
      <c r="C51" s="43" t="s">
        <v>711</v>
      </c>
      <c r="D51" s="43">
        <v>20</v>
      </c>
    </row>
    <row r="52" spans="1:4" x14ac:dyDescent="0.25">
      <c r="A52" s="43" t="s">
        <v>263</v>
      </c>
      <c r="B52" s="43" t="s">
        <v>264</v>
      </c>
      <c r="C52" s="43" t="s">
        <v>724</v>
      </c>
      <c r="D52" s="43">
        <v>20</v>
      </c>
    </row>
    <row r="53" spans="1:4" x14ac:dyDescent="0.25">
      <c r="A53" s="43" t="s">
        <v>265</v>
      </c>
      <c r="B53" s="43" t="s">
        <v>266</v>
      </c>
      <c r="C53" s="43" t="s">
        <v>725</v>
      </c>
      <c r="D53" s="43">
        <v>20</v>
      </c>
    </row>
    <row r="54" spans="1:4" x14ac:dyDescent="0.25">
      <c r="A54" s="43" t="s">
        <v>267</v>
      </c>
      <c r="B54" s="43" t="s">
        <v>268</v>
      </c>
      <c r="C54" s="43" t="s">
        <v>716</v>
      </c>
      <c r="D54" s="43">
        <v>20</v>
      </c>
    </row>
    <row r="55" spans="1:4" x14ac:dyDescent="0.25">
      <c r="A55" s="43" t="s">
        <v>269</v>
      </c>
      <c r="B55" s="43" t="s">
        <v>270</v>
      </c>
      <c r="C55" s="43" t="s">
        <v>717</v>
      </c>
      <c r="D55" s="43">
        <v>20</v>
      </c>
    </row>
    <row r="56" spans="1:4" x14ac:dyDescent="0.25">
      <c r="A56" s="43" t="s">
        <v>271</v>
      </c>
      <c r="B56" s="43" t="s">
        <v>272</v>
      </c>
      <c r="C56" s="43" t="s">
        <v>726</v>
      </c>
      <c r="D56" s="43">
        <v>20</v>
      </c>
    </row>
    <row r="57" spans="1:4" x14ac:dyDescent="0.25">
      <c r="A57" s="43" t="s">
        <v>273</v>
      </c>
      <c r="B57" s="43" t="s">
        <v>274</v>
      </c>
      <c r="C57" s="43" t="s">
        <v>726</v>
      </c>
      <c r="D57" s="43">
        <v>20</v>
      </c>
    </row>
    <row r="58" spans="1:4" x14ac:dyDescent="0.25">
      <c r="A58" s="43" t="s">
        <v>275</v>
      </c>
      <c r="B58" s="43" t="s">
        <v>276</v>
      </c>
      <c r="C58" s="43" t="s">
        <v>726</v>
      </c>
      <c r="D58" s="43">
        <v>20</v>
      </c>
    </row>
    <row r="59" spans="1:4" x14ac:dyDescent="0.25">
      <c r="A59" s="43" t="s">
        <v>277</v>
      </c>
      <c r="B59" s="43" t="s">
        <v>278</v>
      </c>
      <c r="C59" s="43" t="s">
        <v>726</v>
      </c>
      <c r="D59" s="43">
        <v>20</v>
      </c>
    </row>
    <row r="60" spans="1:4" x14ac:dyDescent="0.25">
      <c r="A60" s="43" t="s">
        <v>279</v>
      </c>
      <c r="B60" s="43" t="s">
        <v>280</v>
      </c>
      <c r="C60" s="43" t="s">
        <v>726</v>
      </c>
      <c r="D60" s="43">
        <v>20</v>
      </c>
    </row>
    <row r="61" spans="1:4" x14ac:dyDescent="0.25">
      <c r="A61" s="43">
        <v>209</v>
      </c>
      <c r="B61" s="43" t="s">
        <v>727</v>
      </c>
      <c r="C61" s="43" t="s">
        <v>726</v>
      </c>
      <c r="D61" s="43">
        <v>20</v>
      </c>
    </row>
    <row r="62" spans="1:4" x14ac:dyDescent="0.25">
      <c r="A62" s="43" t="s">
        <v>281</v>
      </c>
      <c r="B62" s="43" t="s">
        <v>282</v>
      </c>
      <c r="C62" s="43" t="s">
        <v>726</v>
      </c>
      <c r="D62" s="43">
        <v>20</v>
      </c>
    </row>
    <row r="63" spans="1:4" x14ac:dyDescent="0.25">
      <c r="A63" s="43" t="s">
        <v>283</v>
      </c>
      <c r="B63" s="43" t="s">
        <v>728</v>
      </c>
      <c r="C63" s="43" t="s">
        <v>720</v>
      </c>
      <c r="D63" s="43">
        <v>20</v>
      </c>
    </row>
    <row r="64" spans="1:4" x14ac:dyDescent="0.25">
      <c r="A64" s="43" t="s">
        <v>284</v>
      </c>
      <c r="B64" s="43" t="s">
        <v>729</v>
      </c>
      <c r="C64" s="43" t="s">
        <v>726</v>
      </c>
      <c r="D64" s="43">
        <v>20</v>
      </c>
    </row>
    <row r="65" spans="1:4" x14ac:dyDescent="0.25">
      <c r="A65" s="43" t="s">
        <v>285</v>
      </c>
      <c r="B65" s="43" t="s">
        <v>286</v>
      </c>
      <c r="C65" s="43" t="s">
        <v>287</v>
      </c>
      <c r="D65" s="43">
        <v>20</v>
      </c>
    </row>
    <row r="66" spans="1:4" x14ac:dyDescent="0.25">
      <c r="A66" s="43" t="s">
        <v>288</v>
      </c>
      <c r="B66" s="43" t="s">
        <v>289</v>
      </c>
      <c r="C66" s="43" t="s">
        <v>726</v>
      </c>
      <c r="D66" s="43">
        <v>20</v>
      </c>
    </row>
    <row r="67" spans="1:4" x14ac:dyDescent="0.25">
      <c r="A67" s="43" t="s">
        <v>290</v>
      </c>
      <c r="B67" s="43" t="s">
        <v>291</v>
      </c>
      <c r="C67" s="43" t="s">
        <v>730</v>
      </c>
      <c r="D67" s="43">
        <v>21</v>
      </c>
    </row>
    <row r="68" spans="1:4" x14ac:dyDescent="0.25">
      <c r="A68" s="43" t="s">
        <v>292</v>
      </c>
      <c r="B68" s="43" t="s">
        <v>293</v>
      </c>
      <c r="C68" s="43" t="s">
        <v>677</v>
      </c>
      <c r="D68" s="43">
        <v>21</v>
      </c>
    </row>
    <row r="69" spans="1:4" x14ac:dyDescent="0.25">
      <c r="A69" s="43" t="s">
        <v>294</v>
      </c>
      <c r="B69" s="43" t="s">
        <v>731</v>
      </c>
      <c r="C69" s="43" t="s">
        <v>720</v>
      </c>
      <c r="D69" s="43">
        <v>21</v>
      </c>
    </row>
    <row r="70" spans="1:4" x14ac:dyDescent="0.25">
      <c r="A70" s="43" t="s">
        <v>295</v>
      </c>
      <c r="B70" s="43" t="s">
        <v>681</v>
      </c>
      <c r="C70" s="43" t="s">
        <v>720</v>
      </c>
      <c r="D70" s="43">
        <v>21</v>
      </c>
    </row>
    <row r="71" spans="1:4" x14ac:dyDescent="0.25">
      <c r="A71" s="43" t="s">
        <v>296</v>
      </c>
      <c r="B71" s="43" t="s">
        <v>297</v>
      </c>
      <c r="C71" s="43" t="s">
        <v>710</v>
      </c>
      <c r="D71" s="43">
        <v>21</v>
      </c>
    </row>
    <row r="72" spans="1:4" x14ac:dyDescent="0.25">
      <c r="A72" s="43" t="s">
        <v>298</v>
      </c>
      <c r="B72" s="43" t="s">
        <v>299</v>
      </c>
      <c r="C72" s="43" t="s">
        <v>710</v>
      </c>
      <c r="D72" s="43">
        <v>21</v>
      </c>
    </row>
    <row r="73" spans="1:4" x14ac:dyDescent="0.25">
      <c r="A73" s="43" t="s">
        <v>300</v>
      </c>
      <c r="B73" s="43" t="s">
        <v>301</v>
      </c>
      <c r="C73" s="43" t="s">
        <v>720</v>
      </c>
      <c r="D73" s="43">
        <v>21</v>
      </c>
    </row>
    <row r="74" spans="1:4" x14ac:dyDescent="0.25">
      <c r="A74" s="43" t="s">
        <v>302</v>
      </c>
      <c r="B74" s="43" t="s">
        <v>303</v>
      </c>
      <c r="C74" s="43" t="s">
        <v>720</v>
      </c>
      <c r="D74" s="43">
        <v>21</v>
      </c>
    </row>
    <row r="75" spans="1:4" x14ac:dyDescent="0.25">
      <c r="A75" s="43" t="s">
        <v>304</v>
      </c>
      <c r="B75" s="43" t="s">
        <v>305</v>
      </c>
      <c r="C75" s="43" t="s">
        <v>720</v>
      </c>
      <c r="D75" s="43">
        <v>21</v>
      </c>
    </row>
    <row r="76" spans="1:4" x14ac:dyDescent="0.25">
      <c r="A76" s="44" t="s">
        <v>678</v>
      </c>
      <c r="B76" s="43" t="s">
        <v>679</v>
      </c>
      <c r="C76" s="43" t="s">
        <v>720</v>
      </c>
      <c r="D76" s="43">
        <v>21</v>
      </c>
    </row>
    <row r="77" spans="1:4" x14ac:dyDescent="0.25">
      <c r="A77" s="43" t="s">
        <v>306</v>
      </c>
      <c r="B77" s="43" t="s">
        <v>307</v>
      </c>
      <c r="C77" s="43" t="s">
        <v>171</v>
      </c>
      <c r="D77" s="43">
        <v>22</v>
      </c>
    </row>
    <row r="78" spans="1:4" x14ac:dyDescent="0.25">
      <c r="A78" s="44" t="s">
        <v>682</v>
      </c>
      <c r="B78" s="43" t="s">
        <v>308</v>
      </c>
      <c r="C78" s="43" t="s">
        <v>720</v>
      </c>
      <c r="D78" s="43">
        <v>22</v>
      </c>
    </row>
    <row r="79" spans="1:4" x14ac:dyDescent="0.25">
      <c r="A79" s="43" t="s">
        <v>309</v>
      </c>
      <c r="B79" s="43" t="s">
        <v>310</v>
      </c>
      <c r="C79" s="43" t="s">
        <v>732</v>
      </c>
      <c r="D79" s="43">
        <v>22</v>
      </c>
    </row>
    <row r="80" spans="1:4" x14ac:dyDescent="0.25">
      <c r="A80" s="43" t="s">
        <v>311</v>
      </c>
      <c r="B80" s="43" t="s">
        <v>312</v>
      </c>
      <c r="C80" s="43" t="s">
        <v>724</v>
      </c>
      <c r="D80" s="43">
        <v>22</v>
      </c>
    </row>
    <row r="81" spans="1:4" x14ac:dyDescent="0.25">
      <c r="A81" s="43" t="s">
        <v>313</v>
      </c>
      <c r="B81" s="43" t="s">
        <v>314</v>
      </c>
      <c r="C81" s="43" t="s">
        <v>732</v>
      </c>
      <c r="D81" s="43">
        <v>22</v>
      </c>
    </row>
    <row r="82" spans="1:4" x14ac:dyDescent="0.25">
      <c r="A82" s="43" t="s">
        <v>315</v>
      </c>
      <c r="B82" s="43" t="s">
        <v>316</v>
      </c>
      <c r="C82" s="43" t="s">
        <v>724</v>
      </c>
      <c r="D82" s="43">
        <v>22</v>
      </c>
    </row>
    <row r="83" spans="1:4" x14ac:dyDescent="0.25">
      <c r="A83" s="43" t="s">
        <v>317</v>
      </c>
      <c r="B83" s="43" t="s">
        <v>318</v>
      </c>
      <c r="C83" s="43" t="s">
        <v>724</v>
      </c>
      <c r="D83" s="43">
        <v>22</v>
      </c>
    </row>
    <row r="84" spans="1:4" x14ac:dyDescent="0.25">
      <c r="A84" s="43" t="s">
        <v>319</v>
      </c>
      <c r="B84" s="43" t="s">
        <v>320</v>
      </c>
      <c r="C84" s="43" t="s">
        <v>725</v>
      </c>
      <c r="D84" s="43">
        <v>22</v>
      </c>
    </row>
    <row r="85" spans="1:4" x14ac:dyDescent="0.25">
      <c r="A85" s="43" t="s">
        <v>321</v>
      </c>
      <c r="B85" s="43" t="s">
        <v>322</v>
      </c>
      <c r="C85" s="43" t="s">
        <v>732</v>
      </c>
      <c r="D85" s="43">
        <v>23</v>
      </c>
    </row>
    <row r="86" spans="1:4" x14ac:dyDescent="0.25">
      <c r="A86" s="43" t="s">
        <v>323</v>
      </c>
      <c r="B86" s="43" t="s">
        <v>324</v>
      </c>
      <c r="C86" s="43" t="s">
        <v>732</v>
      </c>
      <c r="D86" s="43">
        <v>23</v>
      </c>
    </row>
    <row r="87" spans="1:4" x14ac:dyDescent="0.25">
      <c r="A87" s="43" t="s">
        <v>325</v>
      </c>
      <c r="B87" s="43" t="s">
        <v>326</v>
      </c>
      <c r="C87" s="43" t="s">
        <v>732</v>
      </c>
      <c r="D87" s="43">
        <v>23</v>
      </c>
    </row>
    <row r="88" spans="1:4" x14ac:dyDescent="0.25">
      <c r="A88" s="43" t="s">
        <v>327</v>
      </c>
      <c r="B88" s="43" t="s">
        <v>328</v>
      </c>
      <c r="C88" s="43" t="s">
        <v>732</v>
      </c>
      <c r="D88" s="43">
        <v>23</v>
      </c>
    </row>
    <row r="89" spans="1:4" x14ac:dyDescent="0.25">
      <c r="A89" s="43" t="s">
        <v>329</v>
      </c>
      <c r="B89" s="43" t="s">
        <v>330</v>
      </c>
      <c r="C89" s="43" t="s">
        <v>732</v>
      </c>
      <c r="D89" s="43">
        <v>24</v>
      </c>
    </row>
    <row r="90" spans="1:4" x14ac:dyDescent="0.25">
      <c r="A90" s="43" t="s">
        <v>331</v>
      </c>
      <c r="B90" s="43" t="s">
        <v>733</v>
      </c>
      <c r="C90" s="43" t="s">
        <v>724</v>
      </c>
      <c r="D90" s="43">
        <v>24</v>
      </c>
    </row>
    <row r="91" spans="1:4" x14ac:dyDescent="0.25">
      <c r="A91" s="43" t="s">
        <v>332</v>
      </c>
      <c r="B91" s="43" t="s">
        <v>333</v>
      </c>
      <c r="C91" s="43" t="s">
        <v>732</v>
      </c>
      <c r="D91" s="43">
        <v>24</v>
      </c>
    </row>
    <row r="92" spans="1:4" x14ac:dyDescent="0.25">
      <c r="A92" s="43" t="s">
        <v>334</v>
      </c>
      <c r="B92" s="43" t="s">
        <v>335</v>
      </c>
      <c r="C92" s="43" t="s">
        <v>725</v>
      </c>
      <c r="D92" s="43">
        <v>24</v>
      </c>
    </row>
    <row r="93" spans="1:4" x14ac:dyDescent="0.25">
      <c r="A93" s="43" t="s">
        <v>336</v>
      </c>
      <c r="B93" s="43" t="s">
        <v>337</v>
      </c>
      <c r="C93" s="43" t="s">
        <v>725</v>
      </c>
      <c r="D93" s="43">
        <v>24</v>
      </c>
    </row>
    <row r="94" spans="1:4" x14ac:dyDescent="0.25">
      <c r="A94" s="43" t="s">
        <v>338</v>
      </c>
      <c r="B94" s="43" t="s">
        <v>339</v>
      </c>
      <c r="C94" s="43" t="s">
        <v>732</v>
      </c>
      <c r="D94" s="43">
        <v>25</v>
      </c>
    </row>
    <row r="95" spans="1:4" x14ac:dyDescent="0.25">
      <c r="A95" s="43" t="s">
        <v>340</v>
      </c>
      <c r="B95" s="43" t="s">
        <v>341</v>
      </c>
      <c r="C95" s="43" t="s">
        <v>171</v>
      </c>
      <c r="D95" s="43">
        <v>25</v>
      </c>
    </row>
    <row r="96" spans="1:4" x14ac:dyDescent="0.25">
      <c r="A96" s="43" t="s">
        <v>342</v>
      </c>
      <c r="B96" s="43" t="s">
        <v>343</v>
      </c>
      <c r="C96" s="43" t="s">
        <v>725</v>
      </c>
      <c r="D96" s="43">
        <v>25</v>
      </c>
    </row>
    <row r="97" spans="1:4" x14ac:dyDescent="0.25">
      <c r="A97" s="43" t="s">
        <v>344</v>
      </c>
      <c r="B97" s="43" t="s">
        <v>345</v>
      </c>
      <c r="C97" s="43" t="s">
        <v>725</v>
      </c>
      <c r="D97" s="43">
        <v>25</v>
      </c>
    </row>
    <row r="98" spans="1:4" x14ac:dyDescent="0.25">
      <c r="A98" s="43" t="s">
        <v>346</v>
      </c>
      <c r="B98" s="43" t="s">
        <v>347</v>
      </c>
      <c r="C98" s="43" t="s">
        <v>725</v>
      </c>
      <c r="D98" s="43">
        <v>25</v>
      </c>
    </row>
    <row r="99" spans="1:4" x14ac:dyDescent="0.25">
      <c r="A99" s="43" t="s">
        <v>348</v>
      </c>
      <c r="B99" s="43" t="s">
        <v>349</v>
      </c>
      <c r="C99" s="43" t="s">
        <v>725</v>
      </c>
      <c r="D99" s="43">
        <v>25</v>
      </c>
    </row>
    <row r="100" spans="1:4" x14ac:dyDescent="0.25">
      <c r="A100" s="43" t="s">
        <v>350</v>
      </c>
      <c r="B100" s="43" t="s">
        <v>351</v>
      </c>
      <c r="C100" s="43" t="s">
        <v>725</v>
      </c>
      <c r="D100" s="43">
        <v>25</v>
      </c>
    </row>
    <row r="101" spans="1:4" x14ac:dyDescent="0.25">
      <c r="A101" s="43" t="s">
        <v>352</v>
      </c>
      <c r="B101" s="43" t="s">
        <v>353</v>
      </c>
      <c r="C101" s="43" t="s">
        <v>732</v>
      </c>
      <c r="D101" s="43">
        <v>25</v>
      </c>
    </row>
    <row r="102" spans="1:4" x14ac:dyDescent="0.25">
      <c r="A102" s="43" t="s">
        <v>354</v>
      </c>
      <c r="B102" s="43" t="s">
        <v>355</v>
      </c>
      <c r="C102" s="43" t="s">
        <v>725</v>
      </c>
      <c r="D102" s="43">
        <v>25</v>
      </c>
    </row>
    <row r="103" spans="1:4" x14ac:dyDescent="0.25">
      <c r="A103" s="43" t="s">
        <v>356</v>
      </c>
      <c r="B103" s="43" t="s">
        <v>357</v>
      </c>
      <c r="C103" s="43" t="s">
        <v>732</v>
      </c>
      <c r="D103" s="43">
        <v>25</v>
      </c>
    </row>
    <row r="104" spans="1:4" x14ac:dyDescent="0.25">
      <c r="A104" s="43" t="s">
        <v>358</v>
      </c>
      <c r="B104" s="43" t="s">
        <v>359</v>
      </c>
      <c r="C104" s="43" t="s">
        <v>732</v>
      </c>
      <c r="D104" s="43">
        <v>25</v>
      </c>
    </row>
    <row r="105" spans="1:4" x14ac:dyDescent="0.25">
      <c r="A105" s="43" t="s">
        <v>360</v>
      </c>
      <c r="B105" s="43" t="s">
        <v>361</v>
      </c>
      <c r="C105" s="43" t="s">
        <v>711</v>
      </c>
      <c r="D105" s="43">
        <v>25</v>
      </c>
    </row>
    <row r="106" spans="1:4" x14ac:dyDescent="0.25">
      <c r="A106" s="43" t="s">
        <v>362</v>
      </c>
      <c r="B106" s="43" t="s">
        <v>363</v>
      </c>
      <c r="C106" s="43" t="s">
        <v>732</v>
      </c>
      <c r="D106" s="43">
        <v>25</v>
      </c>
    </row>
    <row r="107" spans="1:4" x14ac:dyDescent="0.25">
      <c r="A107" s="43" t="s">
        <v>364</v>
      </c>
      <c r="B107" s="43" t="s">
        <v>365</v>
      </c>
      <c r="C107" s="43" t="s">
        <v>732</v>
      </c>
      <c r="D107" s="43">
        <v>25</v>
      </c>
    </row>
    <row r="108" spans="1:4" x14ac:dyDescent="0.25">
      <c r="A108" s="43" t="s">
        <v>366</v>
      </c>
      <c r="B108" s="43" t="s">
        <v>367</v>
      </c>
      <c r="C108" s="43" t="s">
        <v>732</v>
      </c>
      <c r="D108" s="43">
        <v>25</v>
      </c>
    </row>
    <row r="109" spans="1:4" x14ac:dyDescent="0.25">
      <c r="A109" s="43" t="s">
        <v>368</v>
      </c>
      <c r="B109" s="43" t="s">
        <v>369</v>
      </c>
      <c r="C109" s="43" t="s">
        <v>732</v>
      </c>
      <c r="D109" s="43">
        <v>25</v>
      </c>
    </row>
    <row r="110" spans="1:4" x14ac:dyDescent="0.25">
      <c r="A110" s="43" t="s">
        <v>370</v>
      </c>
      <c r="B110" s="43" t="s">
        <v>371</v>
      </c>
      <c r="C110" s="43" t="s">
        <v>725</v>
      </c>
      <c r="D110" s="43">
        <v>25</v>
      </c>
    </row>
    <row r="111" spans="1:4" x14ac:dyDescent="0.25">
      <c r="A111" s="43" t="s">
        <v>372</v>
      </c>
      <c r="B111" s="43" t="s">
        <v>373</v>
      </c>
      <c r="C111" s="43" t="s">
        <v>732</v>
      </c>
      <c r="D111" s="43">
        <v>25</v>
      </c>
    </row>
    <row r="112" spans="1:4" x14ac:dyDescent="0.25">
      <c r="A112" s="43" t="s">
        <v>374</v>
      </c>
      <c r="B112" s="43" t="s">
        <v>375</v>
      </c>
      <c r="C112" s="43" t="s">
        <v>732</v>
      </c>
      <c r="D112" s="43">
        <v>25</v>
      </c>
    </row>
    <row r="113" spans="1:4" x14ac:dyDescent="0.25">
      <c r="A113" s="43" t="s">
        <v>376</v>
      </c>
      <c r="B113" s="43" t="s">
        <v>377</v>
      </c>
      <c r="C113" s="43" t="s">
        <v>732</v>
      </c>
      <c r="D113" s="43">
        <v>25</v>
      </c>
    </row>
    <row r="114" spans="1:4" x14ac:dyDescent="0.25">
      <c r="A114" s="43" t="s">
        <v>378</v>
      </c>
      <c r="B114" s="43" t="s">
        <v>379</v>
      </c>
      <c r="C114" s="43" t="s">
        <v>725</v>
      </c>
      <c r="D114" s="43">
        <v>25</v>
      </c>
    </row>
    <row r="115" spans="1:4" x14ac:dyDescent="0.25">
      <c r="A115" s="43" t="s">
        <v>380</v>
      </c>
      <c r="B115" s="43" t="s">
        <v>381</v>
      </c>
      <c r="C115" s="43" t="s">
        <v>725</v>
      </c>
      <c r="D115" s="43">
        <v>25</v>
      </c>
    </row>
    <row r="116" spans="1:4" x14ac:dyDescent="0.25">
      <c r="A116" s="43" t="s">
        <v>382</v>
      </c>
      <c r="B116" s="43" t="s">
        <v>383</v>
      </c>
      <c r="C116" s="43" t="s">
        <v>725</v>
      </c>
      <c r="D116" s="43">
        <v>25</v>
      </c>
    </row>
    <row r="117" spans="1:4" x14ac:dyDescent="0.25">
      <c r="A117" s="43" t="s">
        <v>384</v>
      </c>
      <c r="B117" s="43" t="s">
        <v>385</v>
      </c>
      <c r="C117" s="43" t="s">
        <v>725</v>
      </c>
      <c r="D117" s="43">
        <v>25</v>
      </c>
    </row>
    <row r="118" spans="1:4" x14ac:dyDescent="0.25">
      <c r="A118" s="43" t="s">
        <v>386</v>
      </c>
      <c r="B118" s="43" t="s">
        <v>387</v>
      </c>
      <c r="C118" s="43" t="s">
        <v>725</v>
      </c>
      <c r="D118" s="43">
        <v>25</v>
      </c>
    </row>
    <row r="119" spans="1:4" x14ac:dyDescent="0.25">
      <c r="A119" s="43" t="s">
        <v>388</v>
      </c>
      <c r="B119" s="43" t="s">
        <v>389</v>
      </c>
      <c r="C119" s="43" t="s">
        <v>732</v>
      </c>
      <c r="D119" s="43">
        <v>25</v>
      </c>
    </row>
    <row r="120" spans="1:4" x14ac:dyDescent="0.25">
      <c r="A120" s="43" t="s">
        <v>390</v>
      </c>
      <c r="B120" s="43" t="s">
        <v>391</v>
      </c>
      <c r="C120" s="43" t="s">
        <v>725</v>
      </c>
      <c r="D120" s="43">
        <v>25</v>
      </c>
    </row>
    <row r="121" spans="1:4" x14ac:dyDescent="0.25">
      <c r="A121" s="43" t="s">
        <v>392</v>
      </c>
      <c r="B121" s="43" t="s">
        <v>393</v>
      </c>
      <c r="C121" s="43" t="s">
        <v>732</v>
      </c>
      <c r="D121" s="43">
        <v>25</v>
      </c>
    </row>
    <row r="122" spans="1:4" x14ac:dyDescent="0.25">
      <c r="A122" s="43" t="s">
        <v>394</v>
      </c>
      <c r="B122" s="43" t="s">
        <v>395</v>
      </c>
      <c r="C122" s="43" t="s">
        <v>732</v>
      </c>
      <c r="D122" s="43">
        <v>25</v>
      </c>
    </row>
    <row r="123" spans="1:4" x14ac:dyDescent="0.25">
      <c r="A123" s="43" t="s">
        <v>396</v>
      </c>
      <c r="B123" s="43" t="s">
        <v>397</v>
      </c>
      <c r="C123" s="43" t="s">
        <v>732</v>
      </c>
      <c r="D123" s="43">
        <v>25</v>
      </c>
    </row>
    <row r="124" spans="1:4" x14ac:dyDescent="0.25">
      <c r="A124" s="43" t="s">
        <v>398</v>
      </c>
      <c r="B124" s="43" t="s">
        <v>399</v>
      </c>
      <c r="C124" s="43" t="s">
        <v>724</v>
      </c>
      <c r="D124" s="43">
        <v>26</v>
      </c>
    </row>
    <row r="125" spans="1:4" x14ac:dyDescent="0.25">
      <c r="A125" s="43" t="s">
        <v>400</v>
      </c>
      <c r="B125" s="43" t="s">
        <v>401</v>
      </c>
      <c r="C125" s="43" t="s">
        <v>725</v>
      </c>
      <c r="D125" s="43">
        <v>26</v>
      </c>
    </row>
    <row r="126" spans="1:4" x14ac:dyDescent="0.25">
      <c r="A126" s="43" t="s">
        <v>402</v>
      </c>
      <c r="B126" s="43" t="s">
        <v>403</v>
      </c>
      <c r="C126" s="43" t="s">
        <v>718</v>
      </c>
      <c r="D126" s="43">
        <v>26</v>
      </c>
    </row>
    <row r="127" spans="1:4" x14ac:dyDescent="0.25">
      <c r="A127" s="44" t="s">
        <v>683</v>
      </c>
      <c r="B127" s="43" t="s">
        <v>404</v>
      </c>
      <c r="C127" s="43" t="s">
        <v>711</v>
      </c>
      <c r="D127" s="43">
        <v>26</v>
      </c>
    </row>
    <row r="128" spans="1:4" x14ac:dyDescent="0.25">
      <c r="A128" s="43" t="s">
        <v>405</v>
      </c>
      <c r="B128" s="43" t="s">
        <v>406</v>
      </c>
      <c r="C128" s="43" t="s">
        <v>724</v>
      </c>
      <c r="D128" s="43">
        <v>26</v>
      </c>
    </row>
    <row r="129" spans="1:4" x14ac:dyDescent="0.25">
      <c r="A129" s="43" t="s">
        <v>407</v>
      </c>
      <c r="B129" s="43" t="s">
        <v>408</v>
      </c>
      <c r="C129" s="43" t="s">
        <v>724</v>
      </c>
      <c r="D129" s="43">
        <v>26</v>
      </c>
    </row>
    <row r="130" spans="1:4" x14ac:dyDescent="0.25">
      <c r="A130" s="43" t="s">
        <v>409</v>
      </c>
      <c r="B130" s="43" t="s">
        <v>410</v>
      </c>
      <c r="C130" s="43" t="s">
        <v>732</v>
      </c>
      <c r="D130" s="43">
        <v>26</v>
      </c>
    </row>
    <row r="131" spans="1:4" x14ac:dyDescent="0.25">
      <c r="A131" s="43" t="s">
        <v>411</v>
      </c>
      <c r="B131" s="43" t="s">
        <v>412</v>
      </c>
      <c r="C131" s="43" t="s">
        <v>725</v>
      </c>
      <c r="D131" s="43">
        <v>26</v>
      </c>
    </row>
    <row r="132" spans="1:4" x14ac:dyDescent="0.25">
      <c r="A132" s="43" t="s">
        <v>413</v>
      </c>
      <c r="B132" s="43" t="s">
        <v>414</v>
      </c>
      <c r="C132" s="43" t="s">
        <v>724</v>
      </c>
      <c r="D132" s="43">
        <v>26</v>
      </c>
    </row>
    <row r="133" spans="1:4" x14ac:dyDescent="0.25">
      <c r="A133" s="43" t="s">
        <v>415</v>
      </c>
      <c r="B133" s="43" t="s">
        <v>416</v>
      </c>
      <c r="C133" s="43" t="s">
        <v>725</v>
      </c>
      <c r="D133" s="43">
        <v>26</v>
      </c>
    </row>
    <row r="134" spans="1:4" x14ac:dyDescent="0.25">
      <c r="A134" s="43" t="s">
        <v>417</v>
      </c>
      <c r="B134" s="43" t="s">
        <v>418</v>
      </c>
      <c r="C134" s="43" t="s">
        <v>724</v>
      </c>
      <c r="D134" s="43">
        <v>27</v>
      </c>
    </row>
    <row r="135" spans="1:4" x14ac:dyDescent="0.25">
      <c r="A135" s="43" t="s">
        <v>419</v>
      </c>
      <c r="B135" s="43" t="s">
        <v>420</v>
      </c>
      <c r="C135" s="43" t="s">
        <v>725</v>
      </c>
      <c r="D135" s="43">
        <v>27</v>
      </c>
    </row>
    <row r="136" spans="1:4" x14ac:dyDescent="0.25">
      <c r="A136" s="43" t="s">
        <v>421</v>
      </c>
      <c r="B136" s="43" t="s">
        <v>422</v>
      </c>
      <c r="C136" s="43" t="s">
        <v>725</v>
      </c>
      <c r="D136" s="43">
        <v>27</v>
      </c>
    </row>
    <row r="137" spans="1:4" x14ac:dyDescent="0.25">
      <c r="A137" s="43" t="s">
        <v>423</v>
      </c>
      <c r="B137" s="43" t="s">
        <v>424</v>
      </c>
      <c r="C137" s="43" t="s">
        <v>725</v>
      </c>
      <c r="D137" s="43">
        <v>27</v>
      </c>
    </row>
    <row r="138" spans="1:4" x14ac:dyDescent="0.25">
      <c r="A138" s="43" t="s">
        <v>425</v>
      </c>
      <c r="B138" s="43" t="s">
        <v>426</v>
      </c>
      <c r="C138" s="43" t="s">
        <v>725</v>
      </c>
      <c r="D138" s="43">
        <v>27</v>
      </c>
    </row>
    <row r="139" spans="1:4" x14ac:dyDescent="0.25">
      <c r="A139" s="43" t="s">
        <v>427</v>
      </c>
      <c r="B139" s="43" t="s">
        <v>428</v>
      </c>
      <c r="C139" s="43" t="s">
        <v>724</v>
      </c>
      <c r="D139" s="43">
        <v>27</v>
      </c>
    </row>
    <row r="140" spans="1:4" x14ac:dyDescent="0.25">
      <c r="A140" s="43" t="s">
        <v>429</v>
      </c>
      <c r="B140" s="43" t="s">
        <v>204</v>
      </c>
      <c r="C140" s="43" t="s">
        <v>711</v>
      </c>
      <c r="D140" s="43">
        <v>27</v>
      </c>
    </row>
    <row r="141" spans="1:4" x14ac:dyDescent="0.25">
      <c r="A141" s="43" t="s">
        <v>430</v>
      </c>
      <c r="B141" s="43" t="s">
        <v>431</v>
      </c>
      <c r="C141" s="43" t="s">
        <v>711</v>
      </c>
      <c r="D141" s="43">
        <v>27</v>
      </c>
    </row>
    <row r="142" spans="1:4" x14ac:dyDescent="0.25">
      <c r="A142" s="43" t="s">
        <v>432</v>
      </c>
      <c r="B142" s="43" t="s">
        <v>433</v>
      </c>
      <c r="C142" s="43" t="s">
        <v>725</v>
      </c>
      <c r="D142" s="43">
        <v>27</v>
      </c>
    </row>
    <row r="143" spans="1:4" x14ac:dyDescent="0.25">
      <c r="A143" s="43" t="s">
        <v>434</v>
      </c>
      <c r="B143" s="43" t="s">
        <v>734</v>
      </c>
      <c r="C143" s="43" t="s">
        <v>724</v>
      </c>
      <c r="D143" s="43">
        <v>27</v>
      </c>
    </row>
    <row r="144" spans="1:4" x14ac:dyDescent="0.25">
      <c r="A144" s="43" t="s">
        <v>435</v>
      </c>
      <c r="B144" s="43" t="s">
        <v>436</v>
      </c>
      <c r="C144" s="43" t="s">
        <v>724</v>
      </c>
      <c r="D144" s="43">
        <v>27</v>
      </c>
    </row>
    <row r="145" spans="1:4" x14ac:dyDescent="0.25">
      <c r="A145" s="43" t="s">
        <v>437</v>
      </c>
      <c r="B145" s="43" t="s">
        <v>438</v>
      </c>
      <c r="C145" s="43" t="s">
        <v>732</v>
      </c>
      <c r="D145" s="43">
        <v>27</v>
      </c>
    </row>
    <row r="146" spans="1:4" x14ac:dyDescent="0.25">
      <c r="A146" s="43" t="s">
        <v>439</v>
      </c>
      <c r="B146" s="43" t="s">
        <v>440</v>
      </c>
      <c r="C146" s="43" t="s">
        <v>732</v>
      </c>
      <c r="D146" s="43">
        <v>27</v>
      </c>
    </row>
    <row r="147" spans="1:4" x14ac:dyDescent="0.25">
      <c r="A147" s="43" t="s">
        <v>441</v>
      </c>
      <c r="B147" s="43" t="s">
        <v>442</v>
      </c>
      <c r="C147" s="43" t="s">
        <v>711</v>
      </c>
      <c r="D147" s="43">
        <v>28</v>
      </c>
    </row>
    <row r="148" spans="1:4" x14ac:dyDescent="0.25">
      <c r="A148" s="43" t="s">
        <v>443</v>
      </c>
      <c r="B148" s="43" t="s">
        <v>444</v>
      </c>
      <c r="C148" s="43" t="s">
        <v>732</v>
      </c>
      <c r="D148" s="43">
        <v>28</v>
      </c>
    </row>
    <row r="149" spans="1:4" x14ac:dyDescent="0.25">
      <c r="A149" s="43" t="s">
        <v>445</v>
      </c>
      <c r="B149" s="43" t="s">
        <v>446</v>
      </c>
      <c r="C149" s="43" t="s">
        <v>711</v>
      </c>
      <c r="D149" s="43">
        <v>28</v>
      </c>
    </row>
    <row r="150" spans="1:4" x14ac:dyDescent="0.25">
      <c r="A150" s="43" t="s">
        <v>447</v>
      </c>
      <c r="B150" s="43" t="s">
        <v>448</v>
      </c>
      <c r="C150" s="43" t="s">
        <v>711</v>
      </c>
      <c r="D150" s="43">
        <v>28</v>
      </c>
    </row>
    <row r="151" spans="1:4" x14ac:dyDescent="0.25">
      <c r="A151" s="43" t="s">
        <v>449</v>
      </c>
      <c r="B151" s="43" t="s">
        <v>450</v>
      </c>
      <c r="C151" s="43" t="s">
        <v>711</v>
      </c>
      <c r="D151" s="43">
        <v>28</v>
      </c>
    </row>
    <row r="152" spans="1:4" x14ac:dyDescent="0.25">
      <c r="A152" s="43" t="s">
        <v>451</v>
      </c>
      <c r="B152" s="43" t="s">
        <v>452</v>
      </c>
      <c r="C152" s="43" t="s">
        <v>711</v>
      </c>
      <c r="D152" s="43">
        <v>28</v>
      </c>
    </row>
    <row r="153" spans="1:4" x14ac:dyDescent="0.25">
      <c r="A153" s="43" t="s">
        <v>453</v>
      </c>
      <c r="B153" s="43" t="s">
        <v>454</v>
      </c>
      <c r="C153" s="43" t="s">
        <v>724</v>
      </c>
      <c r="D153" s="43">
        <v>28</v>
      </c>
    </row>
    <row r="154" spans="1:4" x14ac:dyDescent="0.25">
      <c r="A154" s="43" t="s">
        <v>455</v>
      </c>
      <c r="B154" s="43" t="s">
        <v>456</v>
      </c>
      <c r="C154" s="43" t="s">
        <v>724</v>
      </c>
      <c r="D154" s="43">
        <v>28</v>
      </c>
    </row>
    <row r="155" spans="1:4" x14ac:dyDescent="0.25">
      <c r="A155" s="43">
        <v>488</v>
      </c>
      <c r="B155" s="43" t="s">
        <v>735</v>
      </c>
      <c r="C155" s="43" t="s">
        <v>711</v>
      </c>
      <c r="D155" s="43">
        <v>28</v>
      </c>
    </row>
    <row r="156" spans="1:4" x14ac:dyDescent="0.25">
      <c r="A156" s="43" t="s">
        <v>457</v>
      </c>
      <c r="B156" s="43" t="s">
        <v>458</v>
      </c>
      <c r="C156" s="43" t="s">
        <v>711</v>
      </c>
      <c r="D156" s="43">
        <v>28</v>
      </c>
    </row>
    <row r="157" spans="1:4" x14ac:dyDescent="0.25">
      <c r="A157" s="43" t="s">
        <v>459</v>
      </c>
      <c r="B157" s="43" t="s">
        <v>460</v>
      </c>
      <c r="C157" s="43" t="s">
        <v>677</v>
      </c>
      <c r="D157" s="43">
        <v>29</v>
      </c>
    </row>
    <row r="158" spans="1:4" x14ac:dyDescent="0.25">
      <c r="A158" s="43" t="s">
        <v>461</v>
      </c>
      <c r="B158" s="43" t="s">
        <v>736</v>
      </c>
      <c r="C158" s="43" t="s">
        <v>710</v>
      </c>
      <c r="D158" s="43">
        <v>29</v>
      </c>
    </row>
    <row r="159" spans="1:4" x14ac:dyDescent="0.25">
      <c r="A159" s="43" t="s">
        <v>462</v>
      </c>
      <c r="B159" s="43" t="s">
        <v>463</v>
      </c>
      <c r="C159" s="43" t="s">
        <v>287</v>
      </c>
      <c r="D159" s="43">
        <v>29</v>
      </c>
    </row>
    <row r="160" spans="1:4" x14ac:dyDescent="0.25">
      <c r="A160" s="43" t="s">
        <v>464</v>
      </c>
      <c r="B160" s="43" t="s">
        <v>465</v>
      </c>
      <c r="C160" s="43" t="s">
        <v>721</v>
      </c>
      <c r="D160" s="43">
        <v>29</v>
      </c>
    </row>
    <row r="161" spans="1:4" x14ac:dyDescent="0.25">
      <c r="A161" s="43" t="s">
        <v>466</v>
      </c>
      <c r="B161" s="43" t="s">
        <v>467</v>
      </c>
      <c r="C161" s="43" t="s">
        <v>721</v>
      </c>
      <c r="D161" s="43">
        <v>29</v>
      </c>
    </row>
    <row r="162" spans="1:4" x14ac:dyDescent="0.25">
      <c r="A162" s="43" t="s">
        <v>468</v>
      </c>
      <c r="B162" s="43" t="s">
        <v>469</v>
      </c>
      <c r="C162" s="43" t="s">
        <v>711</v>
      </c>
      <c r="D162" s="43">
        <v>29</v>
      </c>
    </row>
    <row r="163" spans="1:4" x14ac:dyDescent="0.25">
      <c r="A163" s="43" t="s">
        <v>470</v>
      </c>
      <c r="B163" s="43" t="s">
        <v>471</v>
      </c>
      <c r="C163" s="43" t="s">
        <v>710</v>
      </c>
      <c r="D163" s="43">
        <v>29</v>
      </c>
    </row>
    <row r="164" spans="1:4" x14ac:dyDescent="0.25">
      <c r="A164" s="43" t="s">
        <v>472</v>
      </c>
      <c r="B164" s="43" t="s">
        <v>473</v>
      </c>
      <c r="C164" s="43" t="s">
        <v>710</v>
      </c>
      <c r="D164" s="43">
        <v>30</v>
      </c>
    </row>
    <row r="165" spans="1:4" x14ac:dyDescent="0.25">
      <c r="A165" s="43" t="s">
        <v>474</v>
      </c>
      <c r="B165" s="43" t="s">
        <v>475</v>
      </c>
      <c r="C165" s="43" t="s">
        <v>710</v>
      </c>
      <c r="D165" s="43">
        <v>30</v>
      </c>
    </row>
    <row r="166" spans="1:4" x14ac:dyDescent="0.25">
      <c r="A166" s="43" t="s">
        <v>476</v>
      </c>
      <c r="B166" s="43" t="s">
        <v>737</v>
      </c>
      <c r="C166" s="43" t="s">
        <v>710</v>
      </c>
      <c r="D166" s="43">
        <v>30</v>
      </c>
    </row>
    <row r="167" spans="1:4" x14ac:dyDescent="0.25">
      <c r="A167" s="43" t="s">
        <v>477</v>
      </c>
      <c r="B167" s="43" t="s">
        <v>478</v>
      </c>
      <c r="C167" s="43" t="s">
        <v>710</v>
      </c>
      <c r="D167" s="43">
        <v>30</v>
      </c>
    </row>
    <row r="168" spans="1:4" x14ac:dyDescent="0.25">
      <c r="A168" s="43" t="s">
        <v>479</v>
      </c>
      <c r="B168" s="43" t="s">
        <v>480</v>
      </c>
      <c r="C168" s="43" t="s">
        <v>710</v>
      </c>
      <c r="D168" s="43">
        <v>30</v>
      </c>
    </row>
    <row r="169" spans="1:4" x14ac:dyDescent="0.25">
      <c r="A169" s="43" t="s">
        <v>481</v>
      </c>
      <c r="B169" s="43" t="s">
        <v>482</v>
      </c>
      <c r="C169" s="43" t="s">
        <v>710</v>
      </c>
      <c r="D169" s="43">
        <v>30</v>
      </c>
    </row>
    <row r="170" spans="1:4" x14ac:dyDescent="0.25">
      <c r="A170" s="43" t="s">
        <v>483</v>
      </c>
      <c r="B170" s="43" t="s">
        <v>484</v>
      </c>
      <c r="C170" s="43" t="s">
        <v>710</v>
      </c>
      <c r="D170" s="43">
        <v>30</v>
      </c>
    </row>
    <row r="171" spans="1:4" x14ac:dyDescent="0.25">
      <c r="A171" s="43" t="s">
        <v>485</v>
      </c>
      <c r="B171" s="43" t="s">
        <v>486</v>
      </c>
      <c r="C171" s="43" t="s">
        <v>710</v>
      </c>
      <c r="D171" s="43">
        <v>30</v>
      </c>
    </row>
    <row r="172" spans="1:4" x14ac:dyDescent="0.25">
      <c r="A172" s="43" t="s">
        <v>487</v>
      </c>
      <c r="B172" s="43" t="s">
        <v>488</v>
      </c>
      <c r="C172" s="43" t="s">
        <v>710</v>
      </c>
      <c r="D172" s="43">
        <v>30</v>
      </c>
    </row>
    <row r="173" spans="1:4" x14ac:dyDescent="0.25">
      <c r="A173" s="43" t="s">
        <v>489</v>
      </c>
      <c r="B173" s="43" t="s">
        <v>490</v>
      </c>
      <c r="C173" s="43" t="s">
        <v>720</v>
      </c>
      <c r="D173" s="43">
        <v>30</v>
      </c>
    </row>
    <row r="174" spans="1:4" x14ac:dyDescent="0.25">
      <c r="A174" s="43" t="s">
        <v>491</v>
      </c>
      <c r="B174" s="43" t="s">
        <v>287</v>
      </c>
      <c r="C174" s="43" t="s">
        <v>287</v>
      </c>
      <c r="D174" s="43">
        <v>30</v>
      </c>
    </row>
    <row r="175" spans="1:4" x14ac:dyDescent="0.25">
      <c r="A175" s="43" t="s">
        <v>492</v>
      </c>
      <c r="B175" s="43" t="s">
        <v>493</v>
      </c>
      <c r="C175" s="43" t="s">
        <v>710</v>
      </c>
      <c r="D175" s="43">
        <v>30</v>
      </c>
    </row>
    <row r="176" spans="1:4" x14ac:dyDescent="0.25">
      <c r="A176" s="43" t="s">
        <v>494</v>
      </c>
      <c r="B176" s="43" t="s">
        <v>495</v>
      </c>
      <c r="C176" s="43" t="s">
        <v>730</v>
      </c>
      <c r="D176" s="43">
        <v>30</v>
      </c>
    </row>
    <row r="177" spans="1:4" x14ac:dyDescent="0.25">
      <c r="A177" s="43" t="s">
        <v>496</v>
      </c>
      <c r="B177" s="43" t="s">
        <v>497</v>
      </c>
      <c r="C177" s="43" t="s">
        <v>710</v>
      </c>
      <c r="D177" s="43">
        <v>30</v>
      </c>
    </row>
    <row r="178" spans="1:4" x14ac:dyDescent="0.25">
      <c r="A178" s="43" t="s">
        <v>498</v>
      </c>
      <c r="B178" s="43" t="s">
        <v>499</v>
      </c>
      <c r="C178" s="43" t="s">
        <v>710</v>
      </c>
      <c r="D178" s="43">
        <v>30</v>
      </c>
    </row>
    <row r="179" spans="1:4" x14ac:dyDescent="0.25">
      <c r="A179" s="43" t="s">
        <v>500</v>
      </c>
      <c r="B179" s="43" t="s">
        <v>501</v>
      </c>
      <c r="C179" s="43" t="s">
        <v>710</v>
      </c>
      <c r="D179" s="43">
        <v>30</v>
      </c>
    </row>
    <row r="180" spans="1:4" x14ac:dyDescent="0.25">
      <c r="A180" s="43" t="s">
        <v>502</v>
      </c>
      <c r="B180" s="43" t="s">
        <v>503</v>
      </c>
      <c r="C180" s="43" t="s">
        <v>710</v>
      </c>
      <c r="D180" s="43">
        <v>30</v>
      </c>
    </row>
    <row r="181" spans="1:4" x14ac:dyDescent="0.25">
      <c r="A181" s="43" t="s">
        <v>504</v>
      </c>
      <c r="B181" s="43" t="s">
        <v>505</v>
      </c>
      <c r="C181" s="43" t="s">
        <v>711</v>
      </c>
      <c r="D181" s="43">
        <v>30</v>
      </c>
    </row>
    <row r="182" spans="1:4" x14ac:dyDescent="0.25">
      <c r="A182" s="43" t="s">
        <v>506</v>
      </c>
      <c r="B182" s="43" t="s">
        <v>507</v>
      </c>
      <c r="C182" s="43" t="s">
        <v>287</v>
      </c>
      <c r="D182" s="43">
        <v>30</v>
      </c>
    </row>
    <row r="183" spans="1:4" x14ac:dyDescent="0.25">
      <c r="A183" s="43" t="s">
        <v>508</v>
      </c>
      <c r="B183" s="43" t="s">
        <v>509</v>
      </c>
      <c r="C183" s="43" t="s">
        <v>721</v>
      </c>
      <c r="D183" s="43">
        <v>30</v>
      </c>
    </row>
    <row r="184" spans="1:4" x14ac:dyDescent="0.25">
      <c r="A184" s="43" t="s">
        <v>510</v>
      </c>
      <c r="B184" s="43" t="s">
        <v>511</v>
      </c>
      <c r="C184" s="43" t="s">
        <v>710</v>
      </c>
      <c r="D184" s="43">
        <v>30</v>
      </c>
    </row>
    <row r="185" spans="1:4" x14ac:dyDescent="0.25">
      <c r="A185" s="43" t="s">
        <v>512</v>
      </c>
      <c r="B185" s="43" t="s">
        <v>513</v>
      </c>
      <c r="C185" s="43" t="s">
        <v>721</v>
      </c>
      <c r="D185" s="43">
        <v>30</v>
      </c>
    </row>
    <row r="186" spans="1:4" x14ac:dyDescent="0.25">
      <c r="A186" s="43" t="s">
        <v>514</v>
      </c>
      <c r="B186" s="43" t="s">
        <v>515</v>
      </c>
      <c r="C186" s="43" t="s">
        <v>710</v>
      </c>
      <c r="D186" s="43">
        <v>30</v>
      </c>
    </row>
    <row r="187" spans="1:4" x14ac:dyDescent="0.25">
      <c r="A187" s="43" t="s">
        <v>516</v>
      </c>
      <c r="B187" s="43" t="s">
        <v>738</v>
      </c>
      <c r="C187" s="43" t="s">
        <v>730</v>
      </c>
      <c r="D187" s="43">
        <v>30</v>
      </c>
    </row>
    <row r="188" spans="1:4" x14ac:dyDescent="0.25">
      <c r="A188" s="43" t="s">
        <v>517</v>
      </c>
      <c r="B188" s="43" t="s">
        <v>518</v>
      </c>
      <c r="C188" s="43" t="s">
        <v>710</v>
      </c>
      <c r="D188" s="43">
        <v>30</v>
      </c>
    </row>
    <row r="189" spans="1:4" x14ac:dyDescent="0.25">
      <c r="A189" s="43" t="s">
        <v>519</v>
      </c>
      <c r="B189" s="43" t="s">
        <v>520</v>
      </c>
      <c r="C189" s="43" t="s">
        <v>710</v>
      </c>
      <c r="D189" s="43">
        <v>30</v>
      </c>
    </row>
    <row r="190" spans="1:4" x14ac:dyDescent="0.25">
      <c r="A190" s="43" t="s">
        <v>521</v>
      </c>
      <c r="B190" s="43" t="s">
        <v>522</v>
      </c>
      <c r="C190" s="43" t="s">
        <v>710</v>
      </c>
      <c r="D190" s="43">
        <v>30</v>
      </c>
    </row>
    <row r="191" spans="1:4" x14ac:dyDescent="0.25">
      <c r="A191" s="43" t="s">
        <v>523</v>
      </c>
      <c r="B191" s="43" t="s">
        <v>524</v>
      </c>
      <c r="C191" s="43" t="s">
        <v>287</v>
      </c>
      <c r="D191" s="43">
        <v>30</v>
      </c>
    </row>
    <row r="192" spans="1:4" x14ac:dyDescent="0.25">
      <c r="A192" s="43" t="s">
        <v>525</v>
      </c>
      <c r="B192" s="43" t="s">
        <v>684</v>
      </c>
      <c r="C192" s="43" t="s">
        <v>287</v>
      </c>
      <c r="D192" s="43">
        <v>30</v>
      </c>
    </row>
    <row r="193" spans="1:4" x14ac:dyDescent="0.25">
      <c r="A193" s="43" t="s">
        <v>526</v>
      </c>
      <c r="B193" s="43" t="s">
        <v>739</v>
      </c>
      <c r="C193" s="43" t="s">
        <v>287</v>
      </c>
      <c r="D193" s="43">
        <v>30</v>
      </c>
    </row>
    <row r="194" spans="1:4" x14ac:dyDescent="0.25">
      <c r="A194" s="43" t="s">
        <v>527</v>
      </c>
      <c r="B194" s="43" t="s">
        <v>528</v>
      </c>
      <c r="C194" s="43" t="s">
        <v>710</v>
      </c>
      <c r="D194" s="43">
        <v>30</v>
      </c>
    </row>
    <row r="195" spans="1:4" x14ac:dyDescent="0.25">
      <c r="A195" s="43" t="s">
        <v>529</v>
      </c>
      <c r="B195" s="43" t="s">
        <v>530</v>
      </c>
      <c r="C195" s="43" t="s">
        <v>710</v>
      </c>
      <c r="D195" s="43">
        <v>30</v>
      </c>
    </row>
    <row r="196" spans="1:4" x14ac:dyDescent="0.25">
      <c r="A196" s="43" t="s">
        <v>531</v>
      </c>
      <c r="B196" s="43" t="s">
        <v>532</v>
      </c>
      <c r="C196" s="43" t="s">
        <v>287</v>
      </c>
      <c r="D196" s="43">
        <v>30</v>
      </c>
    </row>
    <row r="197" spans="1:4" x14ac:dyDescent="0.25">
      <c r="A197" s="43" t="s">
        <v>533</v>
      </c>
      <c r="B197" s="43" t="s">
        <v>534</v>
      </c>
      <c r="C197" s="43" t="s">
        <v>287</v>
      </c>
      <c r="D197" s="43">
        <v>30</v>
      </c>
    </row>
    <row r="198" spans="1:4" x14ac:dyDescent="0.25">
      <c r="A198" s="43" t="s">
        <v>535</v>
      </c>
      <c r="B198" s="43" t="s">
        <v>536</v>
      </c>
      <c r="C198" s="43" t="s">
        <v>287</v>
      </c>
      <c r="D198" s="43">
        <v>30</v>
      </c>
    </row>
    <row r="199" spans="1:4" x14ac:dyDescent="0.25">
      <c r="A199" s="43" t="s">
        <v>537</v>
      </c>
      <c r="B199" s="43" t="s">
        <v>538</v>
      </c>
      <c r="C199" s="43" t="s">
        <v>710</v>
      </c>
      <c r="D199" s="43">
        <v>30</v>
      </c>
    </row>
    <row r="200" spans="1:4" x14ac:dyDescent="0.25">
      <c r="A200" s="43" t="s">
        <v>539</v>
      </c>
      <c r="B200" s="43" t="s">
        <v>540</v>
      </c>
      <c r="C200" s="43" t="s">
        <v>721</v>
      </c>
      <c r="D200" s="43">
        <v>30</v>
      </c>
    </row>
    <row r="201" spans="1:4" x14ac:dyDescent="0.25">
      <c r="A201" s="43" t="s">
        <v>541</v>
      </c>
      <c r="B201" s="43" t="s">
        <v>542</v>
      </c>
      <c r="C201" s="43" t="s">
        <v>730</v>
      </c>
      <c r="D201" s="43">
        <v>30</v>
      </c>
    </row>
    <row r="202" spans="1:4" x14ac:dyDescent="0.25">
      <c r="A202" s="43" t="s">
        <v>543</v>
      </c>
      <c r="B202" s="43" t="s">
        <v>544</v>
      </c>
      <c r="C202" s="43" t="s">
        <v>710</v>
      </c>
      <c r="D202" s="43">
        <v>30</v>
      </c>
    </row>
    <row r="203" spans="1:4" x14ac:dyDescent="0.25">
      <c r="A203" s="43" t="s">
        <v>545</v>
      </c>
      <c r="B203" s="43" t="s">
        <v>546</v>
      </c>
      <c r="C203" s="43" t="s">
        <v>287</v>
      </c>
      <c r="D203" s="43">
        <v>30</v>
      </c>
    </row>
    <row r="204" spans="1:4" x14ac:dyDescent="0.25">
      <c r="A204" s="43" t="s">
        <v>547</v>
      </c>
      <c r="B204" s="43" t="s">
        <v>548</v>
      </c>
      <c r="C204" s="43" t="s">
        <v>710</v>
      </c>
      <c r="D204" s="43">
        <v>30</v>
      </c>
    </row>
    <row r="205" spans="1:4" x14ac:dyDescent="0.25">
      <c r="A205" s="43" t="s">
        <v>549</v>
      </c>
      <c r="B205" s="43" t="s">
        <v>550</v>
      </c>
      <c r="C205" s="43" t="s">
        <v>287</v>
      </c>
      <c r="D205" s="43">
        <v>30</v>
      </c>
    </row>
    <row r="206" spans="1:4" x14ac:dyDescent="0.25">
      <c r="A206" s="43" t="s">
        <v>551</v>
      </c>
      <c r="B206" s="43" t="s">
        <v>552</v>
      </c>
      <c r="C206" s="43" t="s">
        <v>732</v>
      </c>
      <c r="D206" s="43">
        <v>30</v>
      </c>
    </row>
    <row r="207" spans="1:4" x14ac:dyDescent="0.25">
      <c r="A207" s="43" t="s">
        <v>553</v>
      </c>
      <c r="B207" s="43" t="s">
        <v>554</v>
      </c>
      <c r="C207" s="43" t="s">
        <v>724</v>
      </c>
      <c r="D207" s="43">
        <v>30</v>
      </c>
    </row>
    <row r="208" spans="1:4" x14ac:dyDescent="0.25">
      <c r="A208" s="43" t="s">
        <v>555</v>
      </c>
      <c r="B208" s="43" t="s">
        <v>556</v>
      </c>
      <c r="C208" s="43" t="s">
        <v>725</v>
      </c>
      <c r="D208" s="43">
        <v>30</v>
      </c>
    </row>
    <row r="209" spans="1:4" x14ac:dyDescent="0.25">
      <c r="A209" s="43" t="s">
        <v>557</v>
      </c>
      <c r="B209" s="43" t="s">
        <v>558</v>
      </c>
      <c r="C209" s="43" t="s">
        <v>725</v>
      </c>
      <c r="D209" s="43">
        <v>30</v>
      </c>
    </row>
    <row r="210" spans="1:4" x14ac:dyDescent="0.25">
      <c r="A210" s="43" t="s">
        <v>559</v>
      </c>
      <c r="B210" s="43" t="s">
        <v>560</v>
      </c>
      <c r="C210" s="43" t="s">
        <v>725</v>
      </c>
      <c r="D210" s="43">
        <v>30</v>
      </c>
    </row>
    <row r="211" spans="1:4" x14ac:dyDescent="0.25">
      <c r="A211" s="43" t="s">
        <v>561</v>
      </c>
      <c r="B211" s="43" t="s">
        <v>562</v>
      </c>
      <c r="C211" s="43" t="s">
        <v>732</v>
      </c>
      <c r="D211" s="43">
        <v>30</v>
      </c>
    </row>
    <row r="212" spans="1:4" x14ac:dyDescent="0.25">
      <c r="A212" s="43" t="s">
        <v>563</v>
      </c>
      <c r="B212" s="43" t="s">
        <v>564</v>
      </c>
      <c r="C212" s="43" t="s">
        <v>725</v>
      </c>
      <c r="D212" s="43">
        <v>30</v>
      </c>
    </row>
    <row r="213" spans="1:4" x14ac:dyDescent="0.25">
      <c r="A213" s="43" t="s">
        <v>565</v>
      </c>
      <c r="B213" s="43" t="s">
        <v>558</v>
      </c>
      <c r="C213" s="43" t="s">
        <v>725</v>
      </c>
      <c r="D213" s="43">
        <v>30</v>
      </c>
    </row>
    <row r="214" spans="1:4" x14ac:dyDescent="0.25">
      <c r="A214" s="43" t="s">
        <v>566</v>
      </c>
      <c r="B214" s="43" t="s">
        <v>567</v>
      </c>
      <c r="C214" s="43" t="s">
        <v>725</v>
      </c>
      <c r="D214" s="43">
        <v>31</v>
      </c>
    </row>
    <row r="215" spans="1:4" x14ac:dyDescent="0.25">
      <c r="A215" s="43" t="s">
        <v>568</v>
      </c>
      <c r="B215" s="43" t="s">
        <v>569</v>
      </c>
      <c r="C215" s="43" t="s">
        <v>725</v>
      </c>
      <c r="D215" s="43">
        <v>31</v>
      </c>
    </row>
    <row r="216" spans="1:4" x14ac:dyDescent="0.25">
      <c r="A216" s="43" t="s">
        <v>570</v>
      </c>
      <c r="B216" s="43" t="s">
        <v>571</v>
      </c>
      <c r="C216" s="43" t="s">
        <v>732</v>
      </c>
      <c r="D216" s="43">
        <v>31</v>
      </c>
    </row>
    <row r="217" spans="1:4" x14ac:dyDescent="0.25">
      <c r="A217" s="43" t="s">
        <v>572</v>
      </c>
      <c r="B217" s="43" t="s">
        <v>573</v>
      </c>
      <c r="C217" s="43" t="s">
        <v>725</v>
      </c>
      <c r="D217" s="43">
        <v>32</v>
      </c>
    </row>
    <row r="218" spans="1:4" x14ac:dyDescent="0.25">
      <c r="A218" s="43" t="s">
        <v>574</v>
      </c>
      <c r="B218" s="43" t="s">
        <v>575</v>
      </c>
      <c r="C218" s="43" t="s">
        <v>725</v>
      </c>
      <c r="D218" s="43">
        <v>32</v>
      </c>
    </row>
    <row r="219" spans="1:4" x14ac:dyDescent="0.25">
      <c r="A219" s="43" t="s">
        <v>576</v>
      </c>
      <c r="B219" s="43" t="s">
        <v>577</v>
      </c>
      <c r="C219" s="43" t="s">
        <v>725</v>
      </c>
      <c r="D219" s="43">
        <v>32</v>
      </c>
    </row>
    <row r="220" spans="1:4" x14ac:dyDescent="0.25">
      <c r="A220" s="43" t="s">
        <v>578</v>
      </c>
      <c r="B220" s="43" t="s">
        <v>579</v>
      </c>
      <c r="C220" s="43" t="s">
        <v>725</v>
      </c>
      <c r="D220" s="43">
        <v>32</v>
      </c>
    </row>
    <row r="221" spans="1:4" x14ac:dyDescent="0.25">
      <c r="A221" s="43" t="s">
        <v>580</v>
      </c>
      <c r="B221" s="43" t="s">
        <v>581</v>
      </c>
      <c r="C221" s="43" t="s">
        <v>725</v>
      </c>
      <c r="D221" s="43">
        <v>32</v>
      </c>
    </row>
    <row r="222" spans="1:4" x14ac:dyDescent="0.25">
      <c r="A222" s="43" t="s">
        <v>582</v>
      </c>
      <c r="B222" s="43" t="s">
        <v>583</v>
      </c>
      <c r="C222" s="43" t="s">
        <v>725</v>
      </c>
      <c r="D222" s="43">
        <v>32</v>
      </c>
    </row>
    <row r="223" spans="1:4" x14ac:dyDescent="0.25">
      <c r="A223" s="43" t="s">
        <v>584</v>
      </c>
      <c r="B223" s="43" t="s">
        <v>585</v>
      </c>
      <c r="C223" s="43" t="s">
        <v>725</v>
      </c>
      <c r="D223" s="43">
        <v>32</v>
      </c>
    </row>
    <row r="224" spans="1:4" x14ac:dyDescent="0.25">
      <c r="A224" s="43" t="s">
        <v>586</v>
      </c>
      <c r="B224" s="43" t="s">
        <v>587</v>
      </c>
      <c r="C224" s="43" t="s">
        <v>725</v>
      </c>
      <c r="D224" s="43">
        <v>32</v>
      </c>
    </row>
    <row r="225" spans="1:4" x14ac:dyDescent="0.25">
      <c r="A225" s="43" t="s">
        <v>588</v>
      </c>
      <c r="B225" s="43" t="s">
        <v>589</v>
      </c>
      <c r="C225" s="43" t="s">
        <v>725</v>
      </c>
      <c r="D225" s="43">
        <v>32</v>
      </c>
    </row>
    <row r="226" spans="1:4" x14ac:dyDescent="0.25">
      <c r="A226" s="43" t="s">
        <v>590</v>
      </c>
      <c r="B226" s="43" t="s">
        <v>591</v>
      </c>
      <c r="C226" s="43" t="s">
        <v>725</v>
      </c>
      <c r="D226" s="43">
        <v>32</v>
      </c>
    </row>
    <row r="227" spans="1:4" x14ac:dyDescent="0.25">
      <c r="A227" s="43" t="s">
        <v>592</v>
      </c>
      <c r="B227" s="43" t="s">
        <v>593</v>
      </c>
      <c r="C227" s="43" t="s">
        <v>725</v>
      </c>
      <c r="D227" s="43">
        <v>32</v>
      </c>
    </row>
    <row r="228" spans="1:4" x14ac:dyDescent="0.25">
      <c r="A228" s="43" t="s">
        <v>594</v>
      </c>
      <c r="B228" s="43" t="s">
        <v>595</v>
      </c>
      <c r="C228" s="43" t="s">
        <v>725</v>
      </c>
      <c r="D228" s="43">
        <v>32</v>
      </c>
    </row>
    <row r="229" spans="1:4" x14ac:dyDescent="0.25">
      <c r="A229" s="43" t="s">
        <v>596</v>
      </c>
      <c r="B229" s="43" t="s">
        <v>597</v>
      </c>
      <c r="C229" s="43" t="s">
        <v>725</v>
      </c>
      <c r="D229" s="43">
        <v>32</v>
      </c>
    </row>
    <row r="230" spans="1:4" x14ac:dyDescent="0.25">
      <c r="A230" s="43" t="s">
        <v>598</v>
      </c>
      <c r="B230" s="43" t="s">
        <v>599</v>
      </c>
      <c r="C230" s="43" t="s">
        <v>725</v>
      </c>
      <c r="D230" s="43">
        <v>32</v>
      </c>
    </row>
    <row r="231" spans="1:4" x14ac:dyDescent="0.25">
      <c r="A231" s="43" t="s">
        <v>600</v>
      </c>
      <c r="B231" s="43" t="s">
        <v>740</v>
      </c>
      <c r="C231" s="43" t="s">
        <v>725</v>
      </c>
      <c r="D231" s="43">
        <v>32</v>
      </c>
    </row>
    <row r="232" spans="1:4" x14ac:dyDescent="0.25">
      <c r="A232" s="43" t="s">
        <v>601</v>
      </c>
      <c r="B232" s="43" t="s">
        <v>741</v>
      </c>
      <c r="C232" s="43" t="s">
        <v>725</v>
      </c>
      <c r="D232" s="43">
        <v>32</v>
      </c>
    </row>
    <row r="233" spans="1:4" x14ac:dyDescent="0.25">
      <c r="A233" s="43" t="s">
        <v>602</v>
      </c>
      <c r="B233" s="43" t="s">
        <v>603</v>
      </c>
      <c r="C233" s="43" t="s">
        <v>725</v>
      </c>
      <c r="D233" s="43">
        <v>32</v>
      </c>
    </row>
    <row r="234" spans="1:4" x14ac:dyDescent="0.25">
      <c r="A234" s="43" t="s">
        <v>604</v>
      </c>
      <c r="B234" s="43" t="s">
        <v>605</v>
      </c>
      <c r="C234" s="43" t="s">
        <v>719</v>
      </c>
      <c r="D234" s="43">
        <v>32</v>
      </c>
    </row>
    <row r="235" spans="1:4" x14ac:dyDescent="0.25">
      <c r="A235" s="43" t="s">
        <v>606</v>
      </c>
      <c r="B235" s="43" t="s">
        <v>607</v>
      </c>
      <c r="C235" s="43" t="s">
        <v>726</v>
      </c>
      <c r="D235" s="43">
        <v>32</v>
      </c>
    </row>
    <row r="236" spans="1:4" x14ac:dyDescent="0.25">
      <c r="A236" s="43" t="s">
        <v>608</v>
      </c>
      <c r="B236" s="43" t="s">
        <v>609</v>
      </c>
      <c r="C236" s="43" t="s">
        <v>677</v>
      </c>
      <c r="D236" s="43">
        <v>33</v>
      </c>
    </row>
    <row r="237" spans="1:4" x14ac:dyDescent="0.25">
      <c r="A237" s="43" t="s">
        <v>610</v>
      </c>
      <c r="B237" s="43" t="s">
        <v>611</v>
      </c>
      <c r="C237" s="43" t="s">
        <v>677</v>
      </c>
      <c r="D237" s="43">
        <v>33</v>
      </c>
    </row>
    <row r="238" spans="1:4" x14ac:dyDescent="0.25">
      <c r="A238" s="43" t="s">
        <v>612</v>
      </c>
      <c r="B238" s="43" t="s">
        <v>613</v>
      </c>
      <c r="C238" s="43" t="s">
        <v>677</v>
      </c>
      <c r="D238" s="43">
        <v>33</v>
      </c>
    </row>
    <row r="239" spans="1:4" x14ac:dyDescent="0.25">
      <c r="A239" s="43" t="s">
        <v>614</v>
      </c>
      <c r="B239" s="43" t="s">
        <v>615</v>
      </c>
      <c r="C239" s="43" t="s">
        <v>677</v>
      </c>
      <c r="D239" s="43">
        <v>33</v>
      </c>
    </row>
    <row r="240" spans="1:4" x14ac:dyDescent="0.25">
      <c r="A240" s="43" t="s">
        <v>616</v>
      </c>
      <c r="B240" s="43" t="s">
        <v>617</v>
      </c>
      <c r="C240" s="43" t="s">
        <v>677</v>
      </c>
      <c r="D240" s="43">
        <v>33</v>
      </c>
    </row>
    <row r="241" spans="1:4" x14ac:dyDescent="0.25">
      <c r="A241" s="43" t="s">
        <v>618</v>
      </c>
      <c r="B241" s="43" t="s">
        <v>619</v>
      </c>
      <c r="C241" s="43" t="s">
        <v>677</v>
      </c>
      <c r="D241" s="43">
        <v>33</v>
      </c>
    </row>
    <row r="242" spans="1:4" x14ac:dyDescent="0.25">
      <c r="A242" s="43" t="s">
        <v>620</v>
      </c>
      <c r="B242" s="43" t="s">
        <v>621</v>
      </c>
      <c r="C242" s="43" t="s">
        <v>677</v>
      </c>
      <c r="D242" s="43">
        <v>33</v>
      </c>
    </row>
    <row r="243" spans="1:4" x14ac:dyDescent="0.25">
      <c r="A243" s="43" t="s">
        <v>623</v>
      </c>
      <c r="B243" s="43" t="s">
        <v>624</v>
      </c>
      <c r="C243" s="43" t="s">
        <v>677</v>
      </c>
      <c r="D243" s="43">
        <v>33</v>
      </c>
    </row>
    <row r="244" spans="1:4" x14ac:dyDescent="0.25">
      <c r="A244" s="43" t="s">
        <v>625</v>
      </c>
      <c r="B244" s="43" t="s">
        <v>626</v>
      </c>
      <c r="C244" s="43" t="s">
        <v>677</v>
      </c>
      <c r="D244" s="43">
        <v>33</v>
      </c>
    </row>
    <row r="245" spans="1:4" x14ac:dyDescent="0.25">
      <c r="A245" s="43" t="s">
        <v>627</v>
      </c>
      <c r="B245" s="43" t="s">
        <v>628</v>
      </c>
      <c r="C245" s="43" t="s">
        <v>724</v>
      </c>
      <c r="D245" s="43">
        <v>33</v>
      </c>
    </row>
    <row r="246" spans="1:4" x14ac:dyDescent="0.25">
      <c r="A246" s="43" t="s">
        <v>629</v>
      </c>
      <c r="B246" s="43" t="s">
        <v>630</v>
      </c>
      <c r="C246" s="43" t="s">
        <v>677</v>
      </c>
      <c r="D246" s="43">
        <v>33</v>
      </c>
    </row>
    <row r="247" spans="1:4" x14ac:dyDescent="0.25">
      <c r="A247" s="43" t="s">
        <v>631</v>
      </c>
      <c r="B247" s="43" t="s">
        <v>632</v>
      </c>
      <c r="C247" s="43" t="s">
        <v>724</v>
      </c>
      <c r="D247" s="43">
        <v>33</v>
      </c>
    </row>
    <row r="248" spans="1:4" x14ac:dyDescent="0.25">
      <c r="A248" s="43" t="s">
        <v>633</v>
      </c>
      <c r="B248" s="43" t="s">
        <v>634</v>
      </c>
      <c r="C248" s="43" t="s">
        <v>725</v>
      </c>
      <c r="D248" s="43">
        <v>33</v>
      </c>
    </row>
    <row r="249" spans="1:4" x14ac:dyDescent="0.25">
      <c r="A249" s="43" t="s">
        <v>635</v>
      </c>
      <c r="B249" s="43" t="s">
        <v>742</v>
      </c>
      <c r="C249" s="43" t="s">
        <v>724</v>
      </c>
      <c r="D249" s="43">
        <v>33</v>
      </c>
    </row>
    <row r="250" spans="1:4" x14ac:dyDescent="0.25">
      <c r="A250" s="43" t="s">
        <v>636</v>
      </c>
      <c r="B250" s="43" t="s">
        <v>637</v>
      </c>
      <c r="C250" s="43" t="s">
        <v>677</v>
      </c>
      <c r="D250" s="43">
        <v>33</v>
      </c>
    </row>
    <row r="251" spans="1:4" x14ac:dyDescent="0.25">
      <c r="A251" s="43" t="s">
        <v>638</v>
      </c>
      <c r="B251" s="43" t="s">
        <v>639</v>
      </c>
      <c r="C251" s="43" t="s">
        <v>677</v>
      </c>
      <c r="D251" s="43">
        <v>33</v>
      </c>
    </row>
    <row r="252" spans="1:4" x14ac:dyDescent="0.25">
      <c r="A252" s="43" t="s">
        <v>640</v>
      </c>
      <c r="B252" s="43" t="s">
        <v>641</v>
      </c>
      <c r="C252" s="43" t="s">
        <v>677</v>
      </c>
      <c r="D252" s="43">
        <v>33</v>
      </c>
    </row>
    <row r="253" spans="1:4" x14ac:dyDescent="0.25">
      <c r="A253" s="43" t="s">
        <v>642</v>
      </c>
      <c r="B253" s="43" t="s">
        <v>643</v>
      </c>
      <c r="C253" s="43" t="s">
        <v>677</v>
      </c>
      <c r="D253" s="43">
        <v>33</v>
      </c>
    </row>
    <row r="254" spans="1:4" x14ac:dyDescent="0.25">
      <c r="A254" s="43" t="s">
        <v>644</v>
      </c>
      <c r="B254" s="43" t="s">
        <v>645</v>
      </c>
      <c r="C254" s="43" t="s">
        <v>677</v>
      </c>
      <c r="D254" s="43">
        <v>33</v>
      </c>
    </row>
    <row r="255" spans="1:4" x14ac:dyDescent="0.25">
      <c r="A255" s="43" t="s">
        <v>646</v>
      </c>
      <c r="B255" s="43" t="s">
        <v>647</v>
      </c>
      <c r="C255" s="43" t="s">
        <v>677</v>
      </c>
      <c r="D255" s="43">
        <v>33</v>
      </c>
    </row>
    <row r="256" spans="1:4" x14ac:dyDescent="0.25">
      <c r="A256" s="43" t="s">
        <v>648</v>
      </c>
      <c r="B256" s="43" t="s">
        <v>649</v>
      </c>
      <c r="C256" s="43" t="s">
        <v>677</v>
      </c>
      <c r="D256" s="43">
        <v>33</v>
      </c>
    </row>
    <row r="257" spans="1:4" x14ac:dyDescent="0.25">
      <c r="A257" s="43" t="s">
        <v>650</v>
      </c>
      <c r="B257" s="43" t="s">
        <v>611</v>
      </c>
      <c r="C257" s="43" t="s">
        <v>677</v>
      </c>
      <c r="D257" s="43">
        <v>33</v>
      </c>
    </row>
    <row r="258" spans="1:4" x14ac:dyDescent="0.25">
      <c r="A258" s="43" t="s">
        <v>651</v>
      </c>
      <c r="B258" s="43" t="s">
        <v>613</v>
      </c>
      <c r="C258" s="43" t="s">
        <v>677</v>
      </c>
      <c r="D258" s="43">
        <v>33</v>
      </c>
    </row>
    <row r="259" spans="1:4" x14ac:dyDescent="0.25">
      <c r="A259" s="43" t="s">
        <v>652</v>
      </c>
      <c r="B259" s="43" t="s">
        <v>615</v>
      </c>
      <c r="C259" s="43" t="s">
        <v>677</v>
      </c>
      <c r="D259" s="43">
        <v>33</v>
      </c>
    </row>
    <row r="260" spans="1:4" x14ac:dyDescent="0.25">
      <c r="A260" s="43" t="s">
        <v>653</v>
      </c>
      <c r="B260" s="43" t="s">
        <v>654</v>
      </c>
      <c r="C260" s="43" t="s">
        <v>677</v>
      </c>
      <c r="D260" s="43">
        <v>33</v>
      </c>
    </row>
    <row r="261" spans="1:4" x14ac:dyDescent="0.25">
      <c r="A261" s="43" t="s">
        <v>655</v>
      </c>
      <c r="B261" s="43" t="s">
        <v>656</v>
      </c>
      <c r="C261" s="43" t="s">
        <v>677</v>
      </c>
      <c r="D261" s="43">
        <v>33</v>
      </c>
    </row>
    <row r="262" spans="1:4" x14ac:dyDescent="0.25">
      <c r="A262" s="43" t="s">
        <v>657</v>
      </c>
      <c r="B262" s="43" t="s">
        <v>658</v>
      </c>
      <c r="C262" s="43" t="s">
        <v>677</v>
      </c>
      <c r="D262" s="43">
        <v>33</v>
      </c>
    </row>
    <row r="263" spans="1:4" x14ac:dyDescent="0.25">
      <c r="A263" s="43" t="s">
        <v>659</v>
      </c>
      <c r="B263" s="43" t="s">
        <v>622</v>
      </c>
      <c r="C263" s="43" t="s">
        <v>677</v>
      </c>
      <c r="D263" s="43">
        <v>33</v>
      </c>
    </row>
    <row r="264" spans="1:4" x14ac:dyDescent="0.25">
      <c r="A264" s="43" t="s">
        <v>660</v>
      </c>
      <c r="B264" s="43" t="s">
        <v>624</v>
      </c>
      <c r="C264" s="43" t="s">
        <v>677</v>
      </c>
      <c r="D264" s="43">
        <v>33</v>
      </c>
    </row>
    <row r="265" spans="1:4" x14ac:dyDescent="0.25">
      <c r="A265" s="43" t="s">
        <v>661</v>
      </c>
      <c r="B265" s="43" t="s">
        <v>662</v>
      </c>
      <c r="C265" s="43" t="s">
        <v>677</v>
      </c>
      <c r="D265" s="43">
        <v>33</v>
      </c>
    </row>
    <row r="266" spans="1:4" x14ac:dyDescent="0.25">
      <c r="A266" s="43" t="s">
        <v>663</v>
      </c>
      <c r="B266" s="43" t="s">
        <v>664</v>
      </c>
      <c r="C266" s="43" t="s">
        <v>677</v>
      </c>
      <c r="D266" s="43">
        <v>33</v>
      </c>
    </row>
    <row r="267" spans="1:4" x14ac:dyDescent="0.25">
      <c r="A267" s="43" t="s">
        <v>665</v>
      </c>
      <c r="B267" s="43" t="s">
        <v>666</v>
      </c>
      <c r="C267" s="43" t="s">
        <v>677</v>
      </c>
      <c r="D267" s="43">
        <v>33</v>
      </c>
    </row>
    <row r="268" spans="1:4" x14ac:dyDescent="0.25">
      <c r="A268" s="43" t="s">
        <v>667</v>
      </c>
      <c r="B268" s="43" t="s">
        <v>668</v>
      </c>
      <c r="C268" s="43" t="s">
        <v>677</v>
      </c>
      <c r="D268" s="43">
        <v>33</v>
      </c>
    </row>
    <row r="269" spans="1:4" x14ac:dyDescent="0.25">
      <c r="A269" s="43" t="s">
        <v>669</v>
      </c>
      <c r="B269" s="43" t="s">
        <v>670</v>
      </c>
      <c r="C269" s="43" t="s">
        <v>677</v>
      </c>
      <c r="D269" s="43">
        <v>33</v>
      </c>
    </row>
    <row r="270" spans="1:4" x14ac:dyDescent="0.25">
      <c r="A270" s="43" t="s">
        <v>671</v>
      </c>
      <c r="B270" s="43" t="s">
        <v>672</v>
      </c>
      <c r="C270" s="43" t="s">
        <v>677</v>
      </c>
      <c r="D270" s="43">
        <v>33</v>
      </c>
    </row>
    <row r="271" spans="1:4" x14ac:dyDescent="0.25">
      <c r="A271" s="44" t="s">
        <v>743</v>
      </c>
      <c r="B271" s="43" t="s">
        <v>744</v>
      </c>
      <c r="C271" s="43" t="s">
        <v>677</v>
      </c>
      <c r="D271" s="43">
        <v>33</v>
      </c>
    </row>
  </sheetData>
  <autoFilter ref="A1:D271" xr:uid="{FB3F01FE-DAD1-4CE5-84DB-82BD645A465C}"/>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0D73BE-5536-4A8B-AF23-415E04EB5164}">
  <dimension ref="A1:L21"/>
  <sheetViews>
    <sheetView workbookViewId="0">
      <selection activeCell="A19" sqref="A19"/>
    </sheetView>
  </sheetViews>
  <sheetFormatPr defaultColWidth="9.1796875" defaultRowHeight="14" x14ac:dyDescent="0.3"/>
  <cols>
    <col min="1" max="1" width="20.7265625" style="47" customWidth="1"/>
    <col min="2" max="2" width="19.6328125" style="47" customWidth="1"/>
    <col min="3" max="3" width="17.08984375" style="47" customWidth="1"/>
    <col min="4" max="4" width="15.453125" style="47" customWidth="1"/>
    <col min="5" max="5" width="17.08984375" style="47" customWidth="1"/>
    <col min="6" max="6" width="16.08984375" style="47" customWidth="1"/>
    <col min="7" max="7" width="16.81640625" style="47" customWidth="1"/>
    <col min="8" max="8" width="15" style="47" customWidth="1"/>
    <col min="9" max="9" width="12.7265625" style="47" customWidth="1"/>
    <col min="10" max="10" width="12.54296875" style="47" customWidth="1"/>
    <col min="11" max="11" width="12" style="47" customWidth="1"/>
    <col min="12" max="16384" width="9.1796875" style="47"/>
  </cols>
  <sheetData>
    <row r="1" spans="1:12" ht="25.5" x14ac:dyDescent="0.3">
      <c r="A1" s="111" t="s">
        <v>759</v>
      </c>
      <c r="B1" s="87"/>
    </row>
    <row r="2" spans="1:12" x14ac:dyDescent="0.3">
      <c r="A2" s="112" t="s">
        <v>16</v>
      </c>
      <c r="B2" s="113" t="s">
        <v>133</v>
      </c>
    </row>
    <row r="3" spans="1:12" x14ac:dyDescent="0.3">
      <c r="A3" s="112" t="s">
        <v>17</v>
      </c>
      <c r="B3" s="114" t="s">
        <v>708</v>
      </c>
      <c r="H3" s="49"/>
      <c r="I3" s="49"/>
      <c r="J3" s="49"/>
      <c r="K3" s="49"/>
    </row>
    <row r="4" spans="1:12" x14ac:dyDescent="0.3">
      <c r="A4" s="112" t="s">
        <v>18</v>
      </c>
      <c r="B4" s="113" t="s">
        <v>131</v>
      </c>
      <c r="H4" s="49"/>
      <c r="I4" s="49"/>
      <c r="J4" s="49"/>
      <c r="K4" s="49"/>
    </row>
    <row r="5" spans="1:12" x14ac:dyDescent="0.3">
      <c r="A5" s="112" t="s">
        <v>19</v>
      </c>
      <c r="B5" s="115">
        <v>45996</v>
      </c>
      <c r="C5" s="48"/>
      <c r="D5" s="48"/>
      <c r="E5" s="48"/>
      <c r="F5" s="48"/>
      <c r="G5" s="48"/>
      <c r="H5" s="48"/>
      <c r="I5" s="48"/>
      <c r="J5" s="48"/>
      <c r="K5" s="48"/>
    </row>
    <row r="6" spans="1:12" ht="52" x14ac:dyDescent="0.3">
      <c r="A6" s="96" t="s">
        <v>21</v>
      </c>
      <c r="B6" s="96" t="s">
        <v>22</v>
      </c>
      <c r="C6" s="96" t="s">
        <v>760</v>
      </c>
      <c r="D6" s="96" t="s">
        <v>100</v>
      </c>
      <c r="E6" s="96" t="s">
        <v>761</v>
      </c>
      <c r="F6" s="96" t="s">
        <v>762</v>
      </c>
      <c r="G6" s="96" t="s">
        <v>763</v>
      </c>
      <c r="H6" s="96" t="s">
        <v>24</v>
      </c>
      <c r="I6" s="96" t="s">
        <v>764</v>
      </c>
      <c r="J6" s="96" t="s">
        <v>766</v>
      </c>
      <c r="K6" s="96" t="s">
        <v>765</v>
      </c>
      <c r="L6" s="49"/>
    </row>
    <row r="7" spans="1:12" x14ac:dyDescent="0.3">
      <c r="A7" s="47" t="s">
        <v>25</v>
      </c>
      <c r="B7" s="47" t="s">
        <v>26</v>
      </c>
      <c r="C7" s="51">
        <v>0</v>
      </c>
      <c r="D7" s="51">
        <v>0</v>
      </c>
      <c r="E7" s="50">
        <f>C7-D7</f>
        <v>0</v>
      </c>
      <c r="F7" s="51">
        <v>0</v>
      </c>
      <c r="G7" s="51">
        <v>0</v>
      </c>
      <c r="H7" s="51">
        <v>0</v>
      </c>
      <c r="I7" s="51">
        <v>0</v>
      </c>
      <c r="J7" s="51">
        <v>0</v>
      </c>
      <c r="K7" s="50">
        <f>SUM(C7,F7:J7)</f>
        <v>0</v>
      </c>
    </row>
    <row r="8" spans="1:12" x14ac:dyDescent="0.3">
      <c r="A8" s="47" t="s">
        <v>27</v>
      </c>
      <c r="B8" s="47" t="s">
        <v>28</v>
      </c>
      <c r="C8" s="51">
        <v>0</v>
      </c>
      <c r="D8" s="51">
        <v>0</v>
      </c>
      <c r="E8" s="50">
        <f>C8-D8</f>
        <v>0</v>
      </c>
      <c r="F8" s="51">
        <v>0</v>
      </c>
      <c r="G8" s="51">
        <v>0</v>
      </c>
      <c r="H8" s="51">
        <v>0</v>
      </c>
      <c r="I8" s="51">
        <v>0</v>
      </c>
      <c r="J8" s="51">
        <v>0</v>
      </c>
      <c r="K8" s="50">
        <f t="shared" ref="K8:K16" si="0">SUM(C8,F8:J8)</f>
        <v>0</v>
      </c>
    </row>
    <row r="9" spans="1:12" x14ac:dyDescent="0.3">
      <c r="A9" s="47" t="s">
        <v>29</v>
      </c>
      <c r="B9" s="47" t="s">
        <v>30</v>
      </c>
      <c r="C9" s="51">
        <v>0</v>
      </c>
      <c r="D9" s="51">
        <v>0</v>
      </c>
      <c r="E9" s="50">
        <f>C9-D9</f>
        <v>0</v>
      </c>
      <c r="F9" s="51">
        <v>0</v>
      </c>
      <c r="G9" s="51">
        <v>0</v>
      </c>
      <c r="H9" s="51">
        <v>0</v>
      </c>
      <c r="I9" s="51">
        <v>0</v>
      </c>
      <c r="J9" s="51">
        <v>0</v>
      </c>
      <c r="K9" s="50">
        <f t="shared" si="0"/>
        <v>0</v>
      </c>
    </row>
    <row r="10" spans="1:12" x14ac:dyDescent="0.3">
      <c r="A10" s="47" t="s">
        <v>50</v>
      </c>
      <c r="B10" s="47" t="s">
        <v>32</v>
      </c>
      <c r="C10" s="51">
        <v>0</v>
      </c>
      <c r="D10" s="52">
        <v>0</v>
      </c>
      <c r="E10" s="50">
        <f>C10-D10</f>
        <v>0</v>
      </c>
      <c r="F10" s="51">
        <v>0</v>
      </c>
      <c r="G10" s="51">
        <v>0</v>
      </c>
      <c r="H10" s="51">
        <v>0</v>
      </c>
      <c r="I10" s="51">
        <v>0</v>
      </c>
      <c r="J10" s="51">
        <v>0</v>
      </c>
      <c r="K10" s="50">
        <f t="shared" si="0"/>
        <v>0</v>
      </c>
    </row>
    <row r="11" spans="1:12" x14ac:dyDescent="0.3">
      <c r="A11" s="47" t="s">
        <v>52</v>
      </c>
      <c r="B11" s="47" t="s">
        <v>34</v>
      </c>
      <c r="C11" s="53">
        <v>0</v>
      </c>
      <c r="D11" s="53">
        <v>0</v>
      </c>
      <c r="E11" s="54">
        <f>C11-D11</f>
        <v>0</v>
      </c>
      <c r="F11" s="53">
        <v>0</v>
      </c>
      <c r="G11" s="53">
        <v>0</v>
      </c>
      <c r="H11" s="53">
        <v>0</v>
      </c>
      <c r="I11" s="53">
        <v>0</v>
      </c>
      <c r="J11" s="53">
        <v>0</v>
      </c>
      <c r="K11" s="54">
        <f t="shared" si="0"/>
        <v>0</v>
      </c>
    </row>
    <row r="12" spans="1:12" x14ac:dyDescent="0.3">
      <c r="A12" s="47" t="s">
        <v>31</v>
      </c>
      <c r="B12" s="47" t="s">
        <v>36</v>
      </c>
      <c r="C12" s="54">
        <f t="shared" ref="C12:J12" si="1">SUM(C7:C11)</f>
        <v>0</v>
      </c>
      <c r="D12" s="54">
        <f t="shared" si="1"/>
        <v>0</v>
      </c>
      <c r="E12" s="54">
        <f t="shared" si="1"/>
        <v>0</v>
      </c>
      <c r="F12" s="54">
        <f t="shared" si="1"/>
        <v>0</v>
      </c>
      <c r="G12" s="54">
        <f t="shared" si="1"/>
        <v>0</v>
      </c>
      <c r="H12" s="54">
        <f t="shared" si="1"/>
        <v>0</v>
      </c>
      <c r="I12" s="54">
        <f t="shared" si="1"/>
        <v>0</v>
      </c>
      <c r="J12" s="54">
        <f t="shared" si="1"/>
        <v>0</v>
      </c>
      <c r="K12" s="54">
        <f t="shared" si="0"/>
        <v>0</v>
      </c>
    </row>
    <row r="13" spans="1:12" x14ac:dyDescent="0.3">
      <c r="A13" s="47" t="s">
        <v>33</v>
      </c>
      <c r="B13" s="47" t="s">
        <v>38</v>
      </c>
      <c r="C13" s="52">
        <v>0</v>
      </c>
      <c r="D13" s="51">
        <v>0</v>
      </c>
      <c r="E13" s="50">
        <f>C13-D13</f>
        <v>0</v>
      </c>
      <c r="F13" s="51">
        <v>0</v>
      </c>
      <c r="G13" s="51">
        <v>0</v>
      </c>
      <c r="H13" s="51">
        <v>0</v>
      </c>
      <c r="I13" s="51">
        <v>0</v>
      </c>
      <c r="J13" s="51">
        <v>0</v>
      </c>
      <c r="K13" s="55">
        <f t="shared" si="0"/>
        <v>0</v>
      </c>
    </row>
    <row r="14" spans="1:12" x14ac:dyDescent="0.3">
      <c r="A14" s="47" t="s">
        <v>35</v>
      </c>
      <c r="B14" s="47" t="s">
        <v>40</v>
      </c>
      <c r="C14" s="54">
        <f t="shared" ref="C14:J14" si="2">C12-C13</f>
        <v>0</v>
      </c>
      <c r="D14" s="54">
        <f t="shared" si="2"/>
        <v>0</v>
      </c>
      <c r="E14" s="54">
        <f t="shared" si="2"/>
        <v>0</v>
      </c>
      <c r="F14" s="54">
        <f t="shared" si="2"/>
        <v>0</v>
      </c>
      <c r="G14" s="54">
        <f t="shared" si="2"/>
        <v>0</v>
      </c>
      <c r="H14" s="54">
        <f t="shared" si="2"/>
        <v>0</v>
      </c>
      <c r="I14" s="54">
        <f t="shared" si="2"/>
        <v>0</v>
      </c>
      <c r="J14" s="54">
        <f t="shared" si="2"/>
        <v>0</v>
      </c>
      <c r="K14" s="54">
        <f t="shared" si="0"/>
        <v>0</v>
      </c>
    </row>
    <row r="15" spans="1:12" x14ac:dyDescent="0.3">
      <c r="A15" s="47" t="s">
        <v>37</v>
      </c>
      <c r="B15" s="47" t="s">
        <v>130</v>
      </c>
      <c r="C15" s="51">
        <v>0</v>
      </c>
      <c r="D15" s="51">
        <v>0</v>
      </c>
      <c r="E15" s="50">
        <f>C15-D15</f>
        <v>0</v>
      </c>
      <c r="F15" s="51">
        <v>0</v>
      </c>
      <c r="G15" s="51">
        <v>0</v>
      </c>
      <c r="H15" s="51">
        <v>0</v>
      </c>
      <c r="I15" s="51">
        <v>0</v>
      </c>
      <c r="J15" s="51">
        <v>0</v>
      </c>
      <c r="K15" s="55">
        <f t="shared" si="0"/>
        <v>0</v>
      </c>
    </row>
    <row r="16" spans="1:12" x14ac:dyDescent="0.3">
      <c r="A16" s="47" t="s">
        <v>39</v>
      </c>
      <c r="B16" s="47" t="s">
        <v>43</v>
      </c>
      <c r="C16" s="53">
        <v>0</v>
      </c>
      <c r="D16" s="53">
        <v>0</v>
      </c>
      <c r="E16" s="54">
        <f>C16-D16</f>
        <v>0</v>
      </c>
      <c r="F16" s="53">
        <v>0</v>
      </c>
      <c r="G16" s="53">
        <v>0</v>
      </c>
      <c r="H16" s="53">
        <v>0</v>
      </c>
      <c r="I16" s="53">
        <v>0</v>
      </c>
      <c r="J16" s="53">
        <v>0</v>
      </c>
      <c r="K16" s="54">
        <f t="shared" si="0"/>
        <v>0</v>
      </c>
    </row>
    <row r="17" spans="1:11" ht="14.5" thickBot="1" x14ac:dyDescent="0.35">
      <c r="A17" s="47" t="s">
        <v>41</v>
      </c>
      <c r="B17" s="47" t="s">
        <v>45</v>
      </c>
      <c r="C17" s="56">
        <f t="shared" ref="C17:J17" si="3">C12+C15+C16</f>
        <v>0</v>
      </c>
      <c r="D17" s="56">
        <f t="shared" si="3"/>
        <v>0</v>
      </c>
      <c r="E17" s="56">
        <f t="shared" si="3"/>
        <v>0</v>
      </c>
      <c r="F17" s="56">
        <f t="shared" si="3"/>
        <v>0</v>
      </c>
      <c r="G17" s="56">
        <f t="shared" si="3"/>
        <v>0</v>
      </c>
      <c r="H17" s="56">
        <f t="shared" si="3"/>
        <v>0</v>
      </c>
      <c r="I17" s="56">
        <f t="shared" si="3"/>
        <v>0</v>
      </c>
      <c r="J17" s="56">
        <f t="shared" si="3"/>
        <v>0</v>
      </c>
      <c r="K17" s="56">
        <f>SUM(C17,F17:J17)</f>
        <v>0</v>
      </c>
    </row>
    <row r="18" spans="1:11" ht="14.5" thickTop="1" x14ac:dyDescent="0.3">
      <c r="C18" s="50"/>
      <c r="D18" s="50"/>
      <c r="E18" s="50"/>
      <c r="F18" s="50"/>
      <c r="G18" s="50"/>
      <c r="H18" s="50"/>
      <c r="I18" s="50"/>
      <c r="J18" s="50"/>
      <c r="K18" s="50"/>
    </row>
    <row r="19" spans="1:11" ht="154" customHeight="1" x14ac:dyDescent="0.3">
      <c r="A19" s="167" t="s">
        <v>787</v>
      </c>
      <c r="B19" s="57"/>
      <c r="C19" s="58"/>
      <c r="D19" s="57"/>
      <c r="E19" s="58"/>
      <c r="F19" s="57"/>
    </row>
    <row r="20" spans="1:11" x14ac:dyDescent="0.3">
      <c r="A20" s="87" t="s">
        <v>767</v>
      </c>
      <c r="B20" s="57"/>
      <c r="C20" s="58"/>
      <c r="D20" s="57"/>
      <c r="E20" s="58"/>
      <c r="F20" s="58"/>
    </row>
    <row r="21" spans="1:11" x14ac:dyDescent="0.3">
      <c r="A21" s="58"/>
      <c r="B21" s="57"/>
      <c r="C21" s="58"/>
      <c r="D21" s="57"/>
      <c r="E21" s="58"/>
      <c r="F21" s="58"/>
    </row>
  </sheetData>
  <phoneticPr fontId="0" type="noConversion"/>
  <pageMargins left="0.75" right="0.75" top="1" bottom="1" header="0.5" footer="0.5"/>
  <pageSetup orientation="landscape" horizontalDpi="300" verticalDpi="300" r:id="rId1"/>
  <headerFooter alignWithMargins="0"/>
  <tableParts count="1">
    <tablePart r:id="rId2"/>
  </tablePar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DDD300-9448-4361-B6A2-E087C84268E5}">
  <dimension ref="A1:E13"/>
  <sheetViews>
    <sheetView workbookViewId="0">
      <selection activeCell="A12" sqref="A12"/>
    </sheetView>
  </sheetViews>
  <sheetFormatPr defaultColWidth="9.1796875" defaultRowHeight="10" x14ac:dyDescent="0.2"/>
  <cols>
    <col min="1" max="1" width="17.90625" style="1" customWidth="1"/>
    <col min="2" max="2" width="22" style="1" customWidth="1"/>
    <col min="3" max="3" width="39.26953125" style="1" customWidth="1"/>
    <col min="4" max="16384" width="9.1796875" style="1"/>
  </cols>
  <sheetData>
    <row r="1" spans="1:5" ht="25" x14ac:dyDescent="0.25">
      <c r="A1" s="97" t="s">
        <v>768</v>
      </c>
      <c r="B1" s="7"/>
      <c r="C1" s="7"/>
      <c r="D1" s="7"/>
    </row>
    <row r="2" spans="1:5" ht="12.5" x14ac:dyDescent="0.25">
      <c r="A2" s="110" t="s">
        <v>19</v>
      </c>
      <c r="B2" s="109">
        <f>'VE-CA-1'!$B$5</f>
        <v>45996</v>
      </c>
      <c r="C2" s="7"/>
      <c r="D2" s="7"/>
    </row>
    <row r="3" spans="1:5" ht="25" x14ac:dyDescent="0.25">
      <c r="A3" s="9" t="s">
        <v>21</v>
      </c>
      <c r="B3" s="98" t="s">
        <v>769</v>
      </c>
      <c r="C3" s="98" t="s">
        <v>770</v>
      </c>
      <c r="D3" s="7"/>
    </row>
    <row r="4" spans="1:5" ht="12.5" x14ac:dyDescent="0.25">
      <c r="A4" s="36" t="s">
        <v>25</v>
      </c>
      <c r="B4" s="8" t="s">
        <v>47</v>
      </c>
      <c r="C4" s="28">
        <v>0</v>
      </c>
      <c r="D4" s="7"/>
    </row>
    <row r="5" spans="1:5" ht="12.5" x14ac:dyDescent="0.25">
      <c r="A5" s="36" t="s">
        <v>27</v>
      </c>
      <c r="B5" s="8" t="s">
        <v>48</v>
      </c>
      <c r="C5" s="28">
        <v>0</v>
      </c>
      <c r="D5" s="7"/>
    </row>
    <row r="6" spans="1:5" ht="12.5" x14ac:dyDescent="0.25">
      <c r="A6" s="36" t="s">
        <v>29</v>
      </c>
      <c r="B6" s="8" t="s">
        <v>49</v>
      </c>
      <c r="C6" s="28">
        <v>0</v>
      </c>
      <c r="D6" s="7"/>
    </row>
    <row r="7" spans="1:5" ht="12.5" x14ac:dyDescent="0.25">
      <c r="A7" s="36" t="s">
        <v>50</v>
      </c>
      <c r="B7" s="8" t="s">
        <v>54</v>
      </c>
      <c r="C7" s="33">
        <v>0</v>
      </c>
      <c r="D7" s="7"/>
    </row>
    <row r="8" spans="1:5" ht="12.5" x14ac:dyDescent="0.25">
      <c r="A8" s="36" t="s">
        <v>52</v>
      </c>
      <c r="B8" s="8" t="s">
        <v>51</v>
      </c>
      <c r="C8" s="33">
        <v>0</v>
      </c>
      <c r="D8" s="7"/>
    </row>
    <row r="9" spans="1:5" ht="12.5" x14ac:dyDescent="0.25">
      <c r="A9" s="36" t="s">
        <v>31</v>
      </c>
      <c r="B9" s="8" t="s">
        <v>53</v>
      </c>
      <c r="C9" s="8">
        <f>'VE-CA-1'!$G$12</f>
        <v>0</v>
      </c>
      <c r="D9" s="7"/>
    </row>
    <row r="10" spans="1:5" ht="12.5" x14ac:dyDescent="0.25">
      <c r="A10" s="99" t="s">
        <v>33</v>
      </c>
      <c r="B10" s="100" t="s">
        <v>55</v>
      </c>
      <c r="C10" s="100">
        <f>SUM(C4:C9)</f>
        <v>0</v>
      </c>
      <c r="D10" s="7">
        <f>C10-'VE-CA-1'!K17</f>
        <v>0</v>
      </c>
      <c r="E10" s="1" t="s">
        <v>137</v>
      </c>
    </row>
    <row r="11" spans="1:5" ht="12.5" x14ac:dyDescent="0.25">
      <c r="A11" s="7"/>
      <c r="B11" s="7"/>
      <c r="C11" s="7"/>
      <c r="D11" s="7"/>
    </row>
    <row r="12" spans="1:5" ht="39" x14ac:dyDescent="0.3">
      <c r="A12" s="167" t="s">
        <v>788</v>
      </c>
      <c r="B12" s="7"/>
      <c r="C12" s="7"/>
      <c r="D12" s="7"/>
    </row>
    <row r="13" spans="1:5" ht="12.5" x14ac:dyDescent="0.25">
      <c r="A13" s="87" t="s">
        <v>767</v>
      </c>
      <c r="B13" s="7"/>
      <c r="C13" s="7"/>
      <c r="D13" s="7"/>
    </row>
  </sheetData>
  <phoneticPr fontId="0" type="noConversion"/>
  <pageMargins left="0.75" right="0.75" top="1" bottom="1" header="0.5" footer="0.5"/>
  <pageSetup orientation="landscape" horizontalDpi="300" verticalDpi="300" r:id="rId1"/>
  <headerFooter alignWithMargins="0"/>
  <legacy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4A9648-32F9-4B10-AA8A-7D39FA76D2E2}">
  <sheetPr>
    <pageSetUpPr fitToPage="1"/>
  </sheetPr>
  <dimension ref="A1:X191"/>
  <sheetViews>
    <sheetView zoomScaleNormal="100" workbookViewId="0">
      <pane xSplit="3" ySplit="6" topLeftCell="D7" activePane="bottomRight" state="frozenSplit"/>
      <selection pane="topRight" activeCell="J1" sqref="J1"/>
      <selection pane="bottomLeft" activeCell="A18" sqref="A18"/>
      <selection pane="bottomRight" activeCell="A16" sqref="A16"/>
    </sheetView>
  </sheetViews>
  <sheetFormatPr defaultColWidth="14.81640625" defaultRowHeight="12.5" x14ac:dyDescent="0.25"/>
  <cols>
    <col min="1" max="1" width="17.08984375" customWidth="1"/>
    <col min="2" max="2" width="18" customWidth="1"/>
    <col min="3" max="3" width="15.90625" customWidth="1"/>
    <col min="4" max="4" width="25.26953125" customWidth="1"/>
    <col min="6" max="6" width="29.08984375" customWidth="1"/>
    <col min="7" max="7" width="15.26953125" customWidth="1"/>
    <col min="8" max="8" width="19.90625" customWidth="1"/>
    <col min="10" max="10" width="28.54296875" customWidth="1"/>
    <col min="11" max="11" width="19.08984375" customWidth="1"/>
    <col min="13" max="13" width="29.7265625" customWidth="1"/>
    <col min="14" max="14" width="16.81640625" customWidth="1"/>
    <col min="15" max="15" width="32.08984375" customWidth="1"/>
    <col min="16" max="16" width="19.26953125" customWidth="1"/>
    <col min="17" max="17" width="23.6328125" customWidth="1"/>
    <col min="18" max="18" width="30.81640625" customWidth="1"/>
    <col min="19" max="19" width="24.26953125" customWidth="1"/>
  </cols>
  <sheetData>
    <row r="1" spans="1:24" ht="25" x14ac:dyDescent="0.25">
      <c r="A1" s="105" t="s">
        <v>772</v>
      </c>
      <c r="B1" s="85"/>
      <c r="C1" s="10"/>
      <c r="D1" s="10"/>
      <c r="E1" s="10"/>
      <c r="F1" s="10"/>
      <c r="G1" s="10"/>
      <c r="H1" s="10"/>
      <c r="I1" s="10"/>
      <c r="J1" s="10"/>
      <c r="K1" s="10"/>
      <c r="L1" s="10"/>
      <c r="M1" s="10"/>
      <c r="N1" s="10"/>
      <c r="O1" s="10"/>
      <c r="P1" s="10"/>
      <c r="Q1" s="10"/>
      <c r="R1" s="10"/>
      <c r="S1" s="10"/>
      <c r="T1" s="10"/>
      <c r="U1" s="10"/>
      <c r="V1" s="2"/>
      <c r="W1" s="2"/>
      <c r="X1" s="2"/>
    </row>
    <row r="2" spans="1:24" x14ac:dyDescent="0.25">
      <c r="A2" s="106" t="s">
        <v>16</v>
      </c>
      <c r="B2" s="107" t="str">
        <f>'VE-CA-1'!$B$2</f>
        <v>WTCS</v>
      </c>
      <c r="C2" s="10"/>
      <c r="D2" s="10"/>
      <c r="E2" s="10"/>
      <c r="F2" s="10"/>
      <c r="G2" s="10"/>
      <c r="H2" s="10"/>
      <c r="I2" s="10"/>
      <c r="J2" s="10"/>
      <c r="K2" s="10"/>
      <c r="L2" s="10"/>
      <c r="M2" s="10"/>
      <c r="N2" s="10"/>
      <c r="O2" s="10"/>
      <c r="P2" s="10"/>
      <c r="Q2" s="10"/>
      <c r="R2" s="10"/>
      <c r="S2" s="10"/>
      <c r="T2" s="10"/>
      <c r="U2" s="10"/>
      <c r="V2" s="2"/>
      <c r="W2" s="2"/>
      <c r="X2" s="2"/>
    </row>
    <row r="3" spans="1:24" x14ac:dyDescent="0.25">
      <c r="A3" s="106" t="s">
        <v>56</v>
      </c>
      <c r="B3" s="107" t="s">
        <v>708</v>
      </c>
      <c r="C3" s="10"/>
      <c r="D3" s="10"/>
      <c r="G3" s="10"/>
      <c r="H3" s="10"/>
      <c r="I3" s="10"/>
      <c r="J3" s="10"/>
      <c r="K3" s="10"/>
      <c r="L3" s="10"/>
      <c r="M3" s="10"/>
      <c r="N3" s="10"/>
      <c r="O3" s="10"/>
      <c r="P3" s="10"/>
      <c r="Q3" s="10"/>
      <c r="R3" s="10"/>
      <c r="S3" s="10"/>
      <c r="T3" s="10"/>
      <c r="U3" s="10"/>
      <c r="V3" s="2"/>
      <c r="W3" s="2"/>
      <c r="X3" s="2"/>
    </row>
    <row r="4" spans="1:24" x14ac:dyDescent="0.25">
      <c r="A4" s="106" t="s">
        <v>18</v>
      </c>
      <c r="B4" s="107" t="str">
        <f>'VE-CA-1'!$B$4</f>
        <v>Budgeted</v>
      </c>
      <c r="C4" s="11"/>
      <c r="D4" s="103"/>
      <c r="E4" s="11"/>
      <c r="F4" s="103"/>
      <c r="G4" s="10"/>
      <c r="H4" s="11"/>
      <c r="I4" s="104"/>
      <c r="J4" s="10"/>
      <c r="K4" s="10"/>
      <c r="L4" s="10"/>
      <c r="M4" s="10"/>
      <c r="N4" s="10"/>
      <c r="O4" s="10"/>
      <c r="P4" s="10"/>
      <c r="Q4" s="10"/>
      <c r="R4" s="10"/>
      <c r="S4" s="10"/>
      <c r="T4" s="10"/>
      <c r="U4" s="10"/>
      <c r="V4" s="2"/>
      <c r="W4" s="2"/>
      <c r="X4" s="2"/>
    </row>
    <row r="5" spans="1:24" x14ac:dyDescent="0.25">
      <c r="A5" s="106" t="s">
        <v>57</v>
      </c>
      <c r="B5" s="108">
        <f>'VE-CA-1'!$B$5</f>
        <v>45996</v>
      </c>
      <c r="C5" s="13"/>
      <c r="D5" s="12"/>
      <c r="E5" s="13"/>
      <c r="F5" s="12"/>
      <c r="G5" s="12"/>
      <c r="H5" s="13"/>
      <c r="I5" s="12"/>
      <c r="J5" s="12"/>
      <c r="K5" s="12"/>
      <c r="L5" s="12"/>
      <c r="M5" s="12"/>
      <c r="N5" s="12"/>
      <c r="O5" s="12"/>
      <c r="P5" s="12"/>
      <c r="Q5" s="12"/>
      <c r="R5" s="12"/>
      <c r="S5" s="12"/>
      <c r="T5" s="12"/>
      <c r="U5" s="10"/>
      <c r="V5" s="2"/>
      <c r="W5" s="2"/>
      <c r="X5" s="2"/>
    </row>
    <row r="6" spans="1:24" ht="34.5" x14ac:dyDescent="0.25">
      <c r="A6" s="15" t="s">
        <v>21</v>
      </c>
      <c r="B6" s="15" t="s">
        <v>22</v>
      </c>
      <c r="C6" s="101" t="s">
        <v>771</v>
      </c>
      <c r="D6" s="101" t="s">
        <v>694</v>
      </c>
      <c r="E6" s="101" t="s">
        <v>695</v>
      </c>
      <c r="F6" s="101" t="s">
        <v>696</v>
      </c>
      <c r="G6" s="101" t="s">
        <v>697</v>
      </c>
      <c r="H6" s="101" t="s">
        <v>698</v>
      </c>
      <c r="I6" s="101" t="s">
        <v>699</v>
      </c>
      <c r="J6" s="101" t="s">
        <v>700</v>
      </c>
      <c r="K6" s="101" t="s">
        <v>701</v>
      </c>
      <c r="L6" s="101" t="s">
        <v>702</v>
      </c>
      <c r="M6" s="101" t="s">
        <v>703</v>
      </c>
      <c r="N6" s="101" t="s">
        <v>132</v>
      </c>
      <c r="O6" s="101" t="s">
        <v>704</v>
      </c>
      <c r="P6" s="101" t="s">
        <v>705</v>
      </c>
      <c r="Q6" s="101" t="s">
        <v>706</v>
      </c>
      <c r="R6" s="101" t="s">
        <v>707</v>
      </c>
      <c r="S6" s="101" t="s">
        <v>680</v>
      </c>
      <c r="T6" s="15" t="s">
        <v>20</v>
      </c>
      <c r="U6" s="14" t="s">
        <v>58</v>
      </c>
      <c r="V6" s="2"/>
      <c r="W6" s="2"/>
      <c r="X6" s="2"/>
    </row>
    <row r="7" spans="1:24" x14ac:dyDescent="0.25">
      <c r="A7" s="10" t="s">
        <v>25</v>
      </c>
      <c r="B7" s="10" t="s">
        <v>26</v>
      </c>
      <c r="C7" s="41" t="s">
        <v>155</v>
      </c>
      <c r="D7" s="29">
        <v>0</v>
      </c>
      <c r="E7" s="29">
        <v>0</v>
      </c>
      <c r="F7" s="29">
        <v>0</v>
      </c>
      <c r="G7" s="29">
        <v>0</v>
      </c>
      <c r="H7" s="29">
        <v>0</v>
      </c>
      <c r="I7" s="29">
        <v>0</v>
      </c>
      <c r="J7" s="29">
        <v>0</v>
      </c>
      <c r="K7" s="29">
        <v>0</v>
      </c>
      <c r="L7" s="29">
        <v>0</v>
      </c>
      <c r="M7" s="29">
        <v>0</v>
      </c>
      <c r="N7" s="29">
        <v>0</v>
      </c>
      <c r="O7" s="29">
        <v>0</v>
      </c>
      <c r="P7" s="29">
        <v>0</v>
      </c>
      <c r="Q7" s="29">
        <v>0</v>
      </c>
      <c r="R7" s="29">
        <v>0</v>
      </c>
      <c r="S7" s="29">
        <v>0</v>
      </c>
      <c r="T7" s="22">
        <f>SUM(D7:S7)</f>
        <v>0</v>
      </c>
      <c r="U7" s="22"/>
      <c r="V7" s="2" t="s">
        <v>153</v>
      </c>
      <c r="W7" s="2"/>
      <c r="X7" s="2"/>
    </row>
    <row r="8" spans="1:24" x14ac:dyDescent="0.25">
      <c r="A8" s="12" t="s">
        <v>27</v>
      </c>
      <c r="B8" s="12" t="s">
        <v>59</v>
      </c>
      <c r="C8" s="15" t="s">
        <v>156</v>
      </c>
      <c r="D8" s="23">
        <f>ROUND('VE-CA-6'!B33*$T$8,0)</f>
        <v>0</v>
      </c>
      <c r="E8" s="23">
        <f t="shared" ref="E8:E13" si="0">ROUND(T8-D8-F8-G8-H8-I8-J8-K8-L8-M8-N8-O8-P8-Q8-R8-S8,0)</f>
        <v>0</v>
      </c>
      <c r="F8" s="23">
        <f>ROUND('VE-CA-6'!D33*$T$8,0)</f>
        <v>0</v>
      </c>
      <c r="G8" s="23">
        <f>ROUND('VE-CA-6'!E33*$T$8,0)</f>
        <v>0</v>
      </c>
      <c r="H8" s="23">
        <f>ROUND('VE-CA-6'!F33*$T$8,0)</f>
        <v>0</v>
      </c>
      <c r="I8" s="23">
        <f>ROUND('VE-CA-6'!G33*$T$8,0)</f>
        <v>0</v>
      </c>
      <c r="J8" s="23">
        <f>ROUND('VE-CA-6'!H33*$T$8,0)</f>
        <v>0</v>
      </c>
      <c r="K8" s="23">
        <f>ROUND('VE-CA-6'!I33*$T$8,0)</f>
        <v>0</v>
      </c>
      <c r="L8" s="23">
        <f>ROUND('VE-CA-6'!J33*$T$8,0)</f>
        <v>0</v>
      </c>
      <c r="M8" s="23">
        <f>ROUND('VE-CA-6'!K33*$T$8,0)</f>
        <v>0</v>
      </c>
      <c r="N8" s="23">
        <f>ROUND('VE-CA-6'!L33*$T$8,0)</f>
        <v>0</v>
      </c>
      <c r="O8" s="23">
        <f>ROUND('VE-CA-6'!M33*$T$8,0)</f>
        <v>0</v>
      </c>
      <c r="P8" s="23">
        <f>ROUND('VE-CA-6'!N33*$T$8,0)</f>
        <v>0</v>
      </c>
      <c r="Q8" s="23">
        <f>ROUND('VE-CA-6'!O33*$T$8,0)</f>
        <v>0</v>
      </c>
      <c r="R8" s="23">
        <f>ROUND('VE-CA-6'!P33*$T$8,0)</f>
        <v>0</v>
      </c>
      <c r="S8" s="23">
        <f>ROUND('VE-CA-6'!Q33*$T$8,0)</f>
        <v>0</v>
      </c>
      <c r="T8" s="23">
        <f>T9-T7</f>
        <v>0</v>
      </c>
      <c r="U8" s="22">
        <f t="shared" ref="U8:U14" si="1">SUM(D8:S8)</f>
        <v>0</v>
      </c>
      <c r="V8" s="2" t="s">
        <v>138</v>
      </c>
      <c r="W8" s="2"/>
      <c r="X8" s="2"/>
    </row>
    <row r="9" spans="1:24" x14ac:dyDescent="0.25">
      <c r="A9" s="10" t="s">
        <v>29</v>
      </c>
      <c r="B9" s="10" t="s">
        <v>60</v>
      </c>
      <c r="C9" s="41" t="s">
        <v>155</v>
      </c>
      <c r="D9" s="22">
        <f>SUM(D7:D8)</f>
        <v>0</v>
      </c>
      <c r="E9" s="22">
        <f t="shared" si="0"/>
        <v>0</v>
      </c>
      <c r="F9" s="22">
        <f t="shared" ref="F9:S9" si="2">SUM(F7:F8)</f>
        <v>0</v>
      </c>
      <c r="G9" s="22">
        <f t="shared" si="2"/>
        <v>0</v>
      </c>
      <c r="H9" s="22">
        <f t="shared" si="2"/>
        <v>0</v>
      </c>
      <c r="I9" s="22">
        <f t="shared" si="2"/>
        <v>0</v>
      </c>
      <c r="J9" s="22">
        <f t="shared" si="2"/>
        <v>0</v>
      </c>
      <c r="K9" s="22">
        <f t="shared" si="2"/>
        <v>0</v>
      </c>
      <c r="L9" s="22">
        <f t="shared" si="2"/>
        <v>0</v>
      </c>
      <c r="M9" s="22">
        <f t="shared" si="2"/>
        <v>0</v>
      </c>
      <c r="N9" s="22">
        <f t="shared" si="2"/>
        <v>0</v>
      </c>
      <c r="O9" s="22">
        <f t="shared" si="2"/>
        <v>0</v>
      </c>
      <c r="P9" s="22">
        <f t="shared" si="2"/>
        <v>0</v>
      </c>
      <c r="Q9" s="22">
        <f t="shared" si="2"/>
        <v>0</v>
      </c>
      <c r="R9" s="22">
        <f t="shared" si="2"/>
        <v>0</v>
      </c>
      <c r="S9" s="22">
        <f t="shared" si="2"/>
        <v>0</v>
      </c>
      <c r="T9" s="22">
        <f>'VE-CA-1'!E7</f>
        <v>0</v>
      </c>
      <c r="U9" s="22">
        <f t="shared" si="1"/>
        <v>0</v>
      </c>
      <c r="V9" s="2" t="s">
        <v>139</v>
      </c>
      <c r="W9" s="2"/>
      <c r="X9" s="2"/>
    </row>
    <row r="10" spans="1:24" x14ac:dyDescent="0.25">
      <c r="A10" s="10" t="s">
        <v>50</v>
      </c>
      <c r="B10" s="10" t="s">
        <v>28</v>
      </c>
      <c r="C10" s="14" t="s">
        <v>156</v>
      </c>
      <c r="D10" s="22">
        <f>ROUND('VE-CA-6'!B19*$T$10,0)</f>
        <v>0</v>
      </c>
      <c r="E10" s="22">
        <f t="shared" si="0"/>
        <v>0</v>
      </c>
      <c r="F10" s="22">
        <f>ROUND('VE-CA-6'!D19*$T$10,0)</f>
        <v>0</v>
      </c>
      <c r="G10" s="22">
        <f>ROUND('VE-CA-6'!E19*$T$10,0)</f>
        <v>0</v>
      </c>
      <c r="H10" s="22">
        <f>ROUND('VE-CA-6'!F19*$T$10,0)</f>
        <v>0</v>
      </c>
      <c r="I10" s="22">
        <f>ROUND('VE-CA-6'!G19*$T$10,0)</f>
        <v>0</v>
      </c>
      <c r="J10" s="22">
        <f>ROUND('VE-CA-6'!H19*$T$10,0)</f>
        <v>0</v>
      </c>
      <c r="K10" s="22">
        <f>ROUND('VE-CA-6'!I19*$T$10,0)</f>
        <v>0</v>
      </c>
      <c r="L10" s="22">
        <f>ROUND('VE-CA-6'!J19*$T$10,0)</f>
        <v>0</v>
      </c>
      <c r="M10" s="22">
        <f>ROUND('VE-CA-6'!K19*$T$10,0)</f>
        <v>0</v>
      </c>
      <c r="N10" s="22">
        <f>ROUND('VE-CA-6'!L19*$T$10,0)</f>
        <v>0</v>
      </c>
      <c r="O10" s="22">
        <f>ROUND('VE-CA-6'!M19*$T$10,0)</f>
        <v>0</v>
      </c>
      <c r="P10" s="22">
        <f>ROUND('VE-CA-6'!N19*$T$10,0)</f>
        <v>0</v>
      </c>
      <c r="Q10" s="22">
        <f>ROUND('VE-CA-6'!O19*$T$10,0)</f>
        <v>0</v>
      </c>
      <c r="R10" s="22">
        <f>ROUND('VE-CA-6'!P19*$T$10,0)</f>
        <v>0</v>
      </c>
      <c r="S10" s="22">
        <f>ROUND('VE-CA-6'!Q19*$T$10,0)</f>
        <v>0</v>
      </c>
      <c r="T10" s="22">
        <f>'VE-CA-1'!E8</f>
        <v>0</v>
      </c>
      <c r="U10" s="22">
        <f t="shared" si="1"/>
        <v>0</v>
      </c>
      <c r="V10" s="2"/>
      <c r="W10" s="2"/>
      <c r="X10" s="2"/>
    </row>
    <row r="11" spans="1:24" x14ac:dyDescent="0.25">
      <c r="A11" s="10" t="s">
        <v>52</v>
      </c>
      <c r="B11" s="10" t="s">
        <v>30</v>
      </c>
      <c r="C11" s="14" t="s">
        <v>156</v>
      </c>
      <c r="D11" s="22">
        <f>ROUND('VE-CA-6'!B19*$T$11,0)</f>
        <v>0</v>
      </c>
      <c r="E11" s="22">
        <f t="shared" si="0"/>
        <v>0</v>
      </c>
      <c r="F11" s="22">
        <f>ROUND('VE-CA-6'!D19*$T$11,0)</f>
        <v>0</v>
      </c>
      <c r="G11" s="22">
        <f>ROUND('VE-CA-6'!E19*$T$11,0)</f>
        <v>0</v>
      </c>
      <c r="H11" s="22">
        <f>ROUND('VE-CA-6'!F19*$T$11,0)</f>
        <v>0</v>
      </c>
      <c r="I11" s="22">
        <f>ROUND('VE-CA-6'!G19*$T$11,0)</f>
        <v>0</v>
      </c>
      <c r="J11" s="22">
        <f>ROUND('VE-CA-6'!H19*$T$11,0)</f>
        <v>0</v>
      </c>
      <c r="K11" s="22">
        <f>ROUND('VE-CA-6'!I19*$T$11,0)</f>
        <v>0</v>
      </c>
      <c r="L11" s="22">
        <f>ROUND('VE-CA-6'!J19*$T$11,0)</f>
        <v>0</v>
      </c>
      <c r="M11" s="22">
        <f>ROUND('VE-CA-6'!K19*$T$11,0)</f>
        <v>0</v>
      </c>
      <c r="N11" s="22">
        <f>ROUND('VE-CA-6'!L19*$T$11,0)</f>
        <v>0</v>
      </c>
      <c r="O11" s="22">
        <f>ROUND('VE-CA-6'!M19*$T$11,0)</f>
        <v>0</v>
      </c>
      <c r="P11" s="22">
        <f>ROUND('VE-CA-6'!N19*$T$11,0)</f>
        <v>0</v>
      </c>
      <c r="Q11" s="22">
        <f>ROUND('VE-CA-6'!O19*$T$11,0)</f>
        <v>0</v>
      </c>
      <c r="R11" s="22">
        <f>ROUND('VE-CA-6'!P19*$T$11,0)</f>
        <v>0</v>
      </c>
      <c r="S11" s="22">
        <f>ROUND('VE-CA-6'!Q19*$T$11,0)</f>
        <v>0</v>
      </c>
      <c r="T11" s="22">
        <f>'VE-CA-1'!E9</f>
        <v>0</v>
      </c>
      <c r="U11" s="22">
        <f t="shared" si="1"/>
        <v>0</v>
      </c>
      <c r="V11" s="2"/>
      <c r="W11" s="2"/>
      <c r="X11" s="2"/>
    </row>
    <row r="12" spans="1:24" x14ac:dyDescent="0.25">
      <c r="A12" s="10" t="s">
        <v>31</v>
      </c>
      <c r="B12" s="10" t="s">
        <v>61</v>
      </c>
      <c r="C12" s="14" t="s">
        <v>157</v>
      </c>
      <c r="D12" s="22">
        <f>ROUND('VE-CA-6'!B35*$T$12,0)</f>
        <v>0</v>
      </c>
      <c r="E12" s="22">
        <f t="shared" si="0"/>
        <v>0</v>
      </c>
      <c r="F12" s="22">
        <f>ROUND('VE-CA-6'!D35*$T$12,0)</f>
        <v>0</v>
      </c>
      <c r="G12" s="22">
        <f>ROUND('VE-CA-6'!E35*$T$12,0)</f>
        <v>0</v>
      </c>
      <c r="H12" s="22">
        <f>ROUND('VE-CA-6'!F35*$T$12,0)</f>
        <v>0</v>
      </c>
      <c r="I12" s="22">
        <f>ROUND('VE-CA-6'!G35*$T$12,0)</f>
        <v>0</v>
      </c>
      <c r="J12" s="22">
        <f>ROUND('VE-CA-6'!H35*$T$12,0)</f>
        <v>0</v>
      </c>
      <c r="K12" s="22">
        <f>ROUND('VE-CA-6'!I35*$T$12,0)</f>
        <v>0</v>
      </c>
      <c r="L12" s="22">
        <f>ROUND('VE-CA-6'!J35*$T$12,0)</f>
        <v>0</v>
      </c>
      <c r="M12" s="22">
        <f>ROUND('VE-CA-6'!K35*$T$12,0)</f>
        <v>0</v>
      </c>
      <c r="N12" s="22">
        <f>ROUND('VE-CA-6'!L35*$T$12,0)</f>
        <v>0</v>
      </c>
      <c r="O12" s="22">
        <f>ROUND('VE-CA-6'!M35*$T$12,0)</f>
        <v>0</v>
      </c>
      <c r="P12" s="22">
        <f>ROUND('VE-CA-6'!N35*$T$12,0)</f>
        <v>0</v>
      </c>
      <c r="Q12" s="22">
        <f>ROUND('VE-CA-6'!O35*$T$12,0)</f>
        <v>0</v>
      </c>
      <c r="R12" s="22">
        <f>ROUND('VE-CA-6'!P35*$T$12,0)</f>
        <v>0</v>
      </c>
      <c r="S12" s="22">
        <f>ROUND('VE-CA-6'!Q35*$T$12,0)</f>
        <v>0</v>
      </c>
      <c r="T12" s="22">
        <f>'VE-CA-1'!E10</f>
        <v>0</v>
      </c>
      <c r="U12" s="22">
        <f t="shared" si="1"/>
        <v>0</v>
      </c>
      <c r="V12" s="2"/>
      <c r="W12" s="2"/>
      <c r="X12" s="2"/>
    </row>
    <row r="13" spans="1:24" x14ac:dyDescent="0.25">
      <c r="A13" s="12" t="s">
        <v>33</v>
      </c>
      <c r="B13" s="12" t="s">
        <v>34</v>
      </c>
      <c r="C13" s="15" t="s">
        <v>156</v>
      </c>
      <c r="D13" s="23">
        <f>ROUND('VE-CA-6'!B19*$T$13,0)</f>
        <v>0</v>
      </c>
      <c r="E13" s="23">
        <f t="shared" si="0"/>
        <v>0</v>
      </c>
      <c r="F13" s="23">
        <f>ROUND('VE-CA-6'!D19*$T$13,0)</f>
        <v>0</v>
      </c>
      <c r="G13" s="23">
        <f>ROUND('VE-CA-6'!E19*$T$13,0)</f>
        <v>0</v>
      </c>
      <c r="H13" s="23">
        <f>ROUND('VE-CA-6'!F19*$T$13,0)</f>
        <v>0</v>
      </c>
      <c r="I13" s="23">
        <f>ROUND('VE-CA-6'!G19*$T$13,0)</f>
        <v>0</v>
      </c>
      <c r="J13" s="23">
        <f>ROUND('VE-CA-6'!H19*$T$13,0)</f>
        <v>0</v>
      </c>
      <c r="K13" s="23">
        <f>ROUND('VE-CA-6'!I19*$T$13,0)</f>
        <v>0</v>
      </c>
      <c r="L13" s="23">
        <f>ROUND('VE-CA-6'!J19*$T$13,0)</f>
        <v>0</v>
      </c>
      <c r="M13" s="23">
        <f>ROUND('VE-CA-6'!K19*$T$13,0)</f>
        <v>0</v>
      </c>
      <c r="N13" s="23">
        <f>ROUND('VE-CA-6'!L19*$T$13,0)</f>
        <v>0</v>
      </c>
      <c r="O13" s="23">
        <f>ROUND('VE-CA-6'!M19*$T$13,0)</f>
        <v>0</v>
      </c>
      <c r="P13" s="23">
        <f>ROUND('VE-CA-6'!N19*$T$13,0)</f>
        <v>0</v>
      </c>
      <c r="Q13" s="23">
        <f>ROUND('VE-CA-6'!O19*$T$13,0)</f>
        <v>0</v>
      </c>
      <c r="R13" s="23">
        <f>ROUND('VE-CA-6'!P19*$T$13,0)</f>
        <v>0</v>
      </c>
      <c r="S13" s="23">
        <f>ROUND('VE-CA-6'!Q19*$T$13,0)</f>
        <v>0</v>
      </c>
      <c r="T13" s="23">
        <f>'VE-CA-1'!E11</f>
        <v>0</v>
      </c>
      <c r="U13" s="22">
        <f t="shared" si="1"/>
        <v>0</v>
      </c>
      <c r="V13" s="2"/>
      <c r="W13" s="2"/>
      <c r="X13" s="2"/>
    </row>
    <row r="14" spans="1:24" x14ac:dyDescent="0.25">
      <c r="A14" s="10" t="s">
        <v>35</v>
      </c>
      <c r="B14" s="10" t="s">
        <v>154</v>
      </c>
      <c r="C14" s="41" t="s">
        <v>155</v>
      </c>
      <c r="D14" s="22">
        <f t="shared" ref="D14:S14" si="3">SUM(D9:D13)</f>
        <v>0</v>
      </c>
      <c r="E14" s="22">
        <f t="shared" si="3"/>
        <v>0</v>
      </c>
      <c r="F14" s="22">
        <f t="shared" si="3"/>
        <v>0</v>
      </c>
      <c r="G14" s="22">
        <f t="shared" si="3"/>
        <v>0</v>
      </c>
      <c r="H14" s="22">
        <f t="shared" si="3"/>
        <v>0</v>
      </c>
      <c r="I14" s="22">
        <f t="shared" si="3"/>
        <v>0</v>
      </c>
      <c r="J14" s="22">
        <f t="shared" si="3"/>
        <v>0</v>
      </c>
      <c r="K14" s="22">
        <f t="shared" si="3"/>
        <v>0</v>
      </c>
      <c r="L14" s="22">
        <f t="shared" si="3"/>
        <v>0</v>
      </c>
      <c r="M14" s="22">
        <f t="shared" si="3"/>
        <v>0</v>
      </c>
      <c r="N14" s="22">
        <f t="shared" si="3"/>
        <v>0</v>
      </c>
      <c r="O14" s="22">
        <f t="shared" si="3"/>
        <v>0</v>
      </c>
      <c r="P14" s="22">
        <f t="shared" si="3"/>
        <v>0</v>
      </c>
      <c r="Q14" s="22">
        <f t="shared" si="3"/>
        <v>0</v>
      </c>
      <c r="R14" s="22">
        <f t="shared" si="3"/>
        <v>0</v>
      </c>
      <c r="S14" s="22">
        <f t="shared" si="3"/>
        <v>0</v>
      </c>
      <c r="T14" s="22">
        <f>'VE-CA-5'!I13</f>
        <v>0</v>
      </c>
      <c r="U14" s="22">
        <f t="shared" si="1"/>
        <v>0</v>
      </c>
      <c r="V14" s="2" t="s">
        <v>158</v>
      </c>
      <c r="W14" s="2"/>
      <c r="X14" s="2"/>
    </row>
    <row r="15" spans="1:24" x14ac:dyDescent="0.25">
      <c r="A15" s="10"/>
      <c r="B15" s="10"/>
      <c r="C15" s="11" t="s">
        <v>159</v>
      </c>
      <c r="D15" s="22">
        <f>'VE-CA-4'!I14</f>
        <v>0</v>
      </c>
      <c r="E15" s="22">
        <f>'VE-CA-4'!I26</f>
        <v>0</v>
      </c>
      <c r="F15" s="22">
        <f>'VE-CA-4'!I38</f>
        <v>0</v>
      </c>
      <c r="G15" s="22">
        <f>'VE-CA-4'!I50</f>
        <v>0</v>
      </c>
      <c r="H15" s="22">
        <f>'VE-CA-4'!I62</f>
        <v>0</v>
      </c>
      <c r="I15" s="22">
        <f>'VE-CA-4'!I74</f>
        <v>0</v>
      </c>
      <c r="J15" s="22">
        <f>'VE-CA-4'!I86</f>
        <v>0</v>
      </c>
      <c r="K15" s="22">
        <f>'VE-CA-4'!I98</f>
        <v>0</v>
      </c>
      <c r="L15" s="22">
        <f>'VE-CA-4'!I110</f>
        <v>0</v>
      </c>
      <c r="M15" s="22">
        <f>'VE-CA-4'!I122</f>
        <v>0</v>
      </c>
      <c r="N15" s="22">
        <f>'VE-CA-4'!I134</f>
        <v>0</v>
      </c>
      <c r="O15" s="22">
        <f>'VE-CA-4'!I146</f>
        <v>0</v>
      </c>
      <c r="P15" s="22">
        <f>'VE-CA-4'!I158</f>
        <v>0</v>
      </c>
      <c r="Q15" s="22">
        <f>'VE-CA-4'!I170</f>
        <v>0</v>
      </c>
      <c r="R15" s="22">
        <f>'VE-CA-4'!I182</f>
        <v>0</v>
      </c>
      <c r="S15" s="22">
        <f>'VE-CA-4'!I194</f>
        <v>0</v>
      </c>
      <c r="T15" s="22"/>
      <c r="U15" s="22"/>
      <c r="V15" s="2"/>
      <c r="W15" s="2"/>
      <c r="X15" s="2"/>
    </row>
    <row r="16" spans="1:24" ht="78" x14ac:dyDescent="0.3">
      <c r="A16" s="167" t="s">
        <v>789</v>
      </c>
      <c r="B16" s="10"/>
      <c r="C16" s="11"/>
      <c r="D16" s="22"/>
      <c r="E16" s="22"/>
      <c r="F16" s="22"/>
      <c r="G16" s="22"/>
      <c r="H16" s="22"/>
      <c r="I16" s="22"/>
      <c r="J16" s="22"/>
      <c r="K16" s="22"/>
      <c r="L16" s="22"/>
      <c r="M16" s="22"/>
      <c r="N16" s="22"/>
      <c r="O16" s="22"/>
      <c r="P16" s="22"/>
      <c r="Q16" s="22"/>
      <c r="R16" s="22"/>
      <c r="S16" s="22"/>
      <c r="T16" s="22"/>
      <c r="U16" s="22"/>
      <c r="V16" s="2"/>
      <c r="W16" s="2"/>
      <c r="X16" s="2"/>
    </row>
    <row r="17" spans="1:24" ht="14" x14ac:dyDescent="0.3">
      <c r="A17" s="87" t="s">
        <v>767</v>
      </c>
      <c r="B17" s="31"/>
      <c r="C17" s="31"/>
      <c r="D17" s="22"/>
      <c r="E17" s="22"/>
      <c r="F17" s="22"/>
      <c r="G17" s="22"/>
      <c r="H17" s="22"/>
      <c r="I17" s="22"/>
      <c r="J17" s="22"/>
      <c r="K17" s="22"/>
      <c r="L17" s="22"/>
      <c r="M17" s="22"/>
      <c r="N17" s="22"/>
      <c r="O17" s="22"/>
      <c r="P17" s="22"/>
      <c r="Q17" s="22"/>
      <c r="R17" s="22"/>
      <c r="S17" s="22"/>
      <c r="T17" s="22"/>
      <c r="U17" s="22"/>
      <c r="V17" s="2"/>
      <c r="W17" s="2"/>
      <c r="X17" s="2"/>
    </row>
    <row r="18" spans="1:24" x14ac:dyDescent="0.25">
      <c r="A18" s="10"/>
      <c r="B18" s="10"/>
      <c r="C18" s="10"/>
      <c r="D18" s="22"/>
      <c r="E18" s="22"/>
      <c r="F18" s="24"/>
      <c r="G18" s="24"/>
      <c r="H18" s="22"/>
      <c r="I18" s="24"/>
      <c r="J18" s="22"/>
      <c r="K18" s="22"/>
      <c r="L18" s="24"/>
      <c r="M18" s="24"/>
      <c r="N18" s="24"/>
      <c r="O18" s="24"/>
      <c r="P18" s="24"/>
      <c r="Q18" s="24"/>
      <c r="R18" s="24"/>
      <c r="S18" s="24"/>
      <c r="T18" s="22"/>
      <c r="U18" s="22"/>
      <c r="V18" s="2"/>
      <c r="W18" s="2"/>
      <c r="X18" s="2"/>
    </row>
    <row r="19" spans="1:24" x14ac:dyDescent="0.25">
      <c r="A19" s="10"/>
      <c r="B19" s="10"/>
      <c r="C19" s="10"/>
      <c r="D19" s="29"/>
      <c r="E19" s="29"/>
      <c r="F19" s="29"/>
      <c r="G19" s="29"/>
      <c r="H19" s="29"/>
      <c r="I19" s="29"/>
      <c r="J19" s="29"/>
      <c r="K19" s="29"/>
      <c r="L19" s="29"/>
      <c r="M19" s="29"/>
      <c r="N19" s="29"/>
      <c r="O19" s="29"/>
      <c r="P19" s="29"/>
      <c r="Q19" s="29"/>
      <c r="R19" s="29"/>
      <c r="S19" s="29"/>
      <c r="T19" s="22"/>
      <c r="U19" s="22"/>
      <c r="V19" s="2"/>
      <c r="W19" s="2"/>
      <c r="X19" s="2"/>
    </row>
    <row r="20" spans="1:24" x14ac:dyDescent="0.25">
      <c r="A20" s="10"/>
      <c r="B20" s="10"/>
      <c r="C20" s="10"/>
      <c r="D20" s="22"/>
      <c r="E20" s="22"/>
      <c r="F20" s="22"/>
      <c r="G20" s="22"/>
      <c r="H20" s="22"/>
      <c r="I20" s="22"/>
      <c r="J20" s="22"/>
      <c r="K20" s="22"/>
      <c r="L20" s="22"/>
      <c r="M20" s="22"/>
      <c r="N20" s="22"/>
      <c r="O20" s="22"/>
      <c r="P20" s="22"/>
      <c r="Q20" s="22"/>
      <c r="R20" s="22"/>
      <c r="S20" s="22"/>
      <c r="T20" s="22"/>
      <c r="U20" s="22"/>
      <c r="V20" s="2"/>
      <c r="W20" s="2"/>
      <c r="X20" s="2"/>
    </row>
    <row r="21" spans="1:24" x14ac:dyDescent="0.25">
      <c r="A21" s="10"/>
      <c r="B21" s="10"/>
      <c r="C21" s="10"/>
      <c r="D21" s="22"/>
      <c r="E21" s="22"/>
      <c r="F21" s="22"/>
      <c r="G21" s="22"/>
      <c r="H21" s="22"/>
      <c r="I21" s="22"/>
      <c r="J21" s="22"/>
      <c r="K21" s="22"/>
      <c r="L21" s="22"/>
      <c r="M21" s="22"/>
      <c r="N21" s="22"/>
      <c r="O21" s="22"/>
      <c r="P21" s="22"/>
      <c r="Q21" s="22"/>
      <c r="R21" s="22"/>
      <c r="S21" s="22"/>
      <c r="T21" s="22"/>
      <c r="U21" s="22"/>
      <c r="V21" s="2"/>
      <c r="W21" s="2"/>
      <c r="X21" s="2"/>
    </row>
    <row r="22" spans="1:24" x14ac:dyDescent="0.25">
      <c r="A22" s="10"/>
      <c r="B22" s="10"/>
      <c r="C22" s="10"/>
      <c r="D22" s="22"/>
      <c r="E22" s="22"/>
      <c r="F22" s="22"/>
      <c r="G22" s="22"/>
      <c r="H22" s="22"/>
      <c r="I22" s="22"/>
      <c r="J22" s="22"/>
      <c r="K22" s="22"/>
      <c r="L22" s="22"/>
      <c r="M22" s="22"/>
      <c r="N22" s="22"/>
      <c r="O22" s="22"/>
      <c r="P22" s="22"/>
      <c r="Q22" s="22"/>
      <c r="R22" s="22"/>
      <c r="S22" s="22"/>
      <c r="T22" s="22"/>
      <c r="U22" s="22"/>
      <c r="V22" s="2"/>
      <c r="W22" s="2"/>
      <c r="X22" s="2"/>
    </row>
    <row r="23" spans="1:24" x14ac:dyDescent="0.25">
      <c r="A23" s="10"/>
      <c r="B23" s="10"/>
      <c r="C23" s="10"/>
      <c r="D23" s="22"/>
      <c r="E23" s="22"/>
      <c r="F23" s="22"/>
      <c r="G23" s="22"/>
      <c r="H23" s="22"/>
      <c r="I23" s="22"/>
      <c r="J23" s="22"/>
      <c r="K23" s="22"/>
      <c r="L23" s="22"/>
      <c r="M23" s="22"/>
      <c r="N23" s="22"/>
      <c r="O23" s="22"/>
      <c r="P23" s="22"/>
      <c r="Q23" s="22"/>
      <c r="R23" s="22"/>
      <c r="S23" s="22"/>
      <c r="T23" s="22"/>
      <c r="U23" s="22"/>
      <c r="V23" s="2"/>
      <c r="W23" s="2"/>
      <c r="X23" s="2"/>
    </row>
    <row r="24" spans="1:24" x14ac:dyDescent="0.25">
      <c r="A24" s="10"/>
      <c r="B24" s="10"/>
      <c r="C24" s="10"/>
      <c r="D24" s="22"/>
      <c r="E24" s="22"/>
      <c r="F24" s="22"/>
      <c r="G24" s="22"/>
      <c r="H24" s="22"/>
      <c r="I24" s="22"/>
      <c r="J24" s="22"/>
      <c r="K24" s="22"/>
      <c r="L24" s="22"/>
      <c r="M24" s="22"/>
      <c r="N24" s="22"/>
      <c r="O24" s="22"/>
      <c r="P24" s="22"/>
      <c r="Q24" s="22"/>
      <c r="R24" s="22"/>
      <c r="S24" s="22"/>
      <c r="T24" s="22"/>
      <c r="U24" s="22"/>
      <c r="V24" s="2"/>
      <c r="W24" s="2"/>
    </row>
    <row r="25" spans="1:24" x14ac:dyDescent="0.25">
      <c r="A25" s="10"/>
      <c r="B25" s="10"/>
      <c r="C25" s="10"/>
      <c r="D25" s="22"/>
      <c r="E25" s="22"/>
      <c r="F25" s="22"/>
      <c r="G25" s="22"/>
      <c r="H25" s="22"/>
      <c r="I25" s="22"/>
      <c r="J25" s="22"/>
      <c r="K25" s="22"/>
      <c r="L25" s="22"/>
      <c r="M25" s="22"/>
      <c r="N25" s="22"/>
      <c r="O25" s="22"/>
      <c r="P25" s="22"/>
      <c r="Q25" s="22"/>
      <c r="R25" s="22"/>
      <c r="S25" s="22"/>
      <c r="T25" s="22"/>
      <c r="U25" s="22"/>
      <c r="V25" s="2"/>
      <c r="W25" s="2"/>
    </row>
    <row r="26" spans="1:24" x14ac:dyDescent="0.25">
      <c r="A26" s="10"/>
      <c r="B26" s="10"/>
      <c r="C26" s="10"/>
      <c r="D26" s="22"/>
      <c r="E26" s="22"/>
      <c r="F26" s="22"/>
      <c r="G26" s="22"/>
      <c r="H26" s="22"/>
      <c r="I26" s="22"/>
      <c r="J26" s="22"/>
      <c r="K26" s="22"/>
      <c r="L26" s="22"/>
      <c r="M26" s="22"/>
      <c r="N26" s="22"/>
      <c r="O26" s="22"/>
      <c r="P26" s="22"/>
      <c r="Q26" s="22"/>
      <c r="R26" s="22"/>
      <c r="S26" s="22"/>
      <c r="T26" s="22"/>
      <c r="U26" s="22"/>
      <c r="V26" s="2"/>
      <c r="W26" s="2"/>
    </row>
    <row r="27" spans="1:24" x14ac:dyDescent="0.25">
      <c r="A27" s="10"/>
      <c r="B27" s="10"/>
      <c r="C27" s="10"/>
      <c r="D27" s="22"/>
      <c r="E27" s="22"/>
      <c r="F27" s="22"/>
      <c r="G27" s="22"/>
      <c r="H27" s="22"/>
      <c r="I27" s="22"/>
      <c r="J27" s="22"/>
      <c r="K27" s="22"/>
      <c r="L27" s="22"/>
      <c r="M27" s="22"/>
      <c r="N27" s="22"/>
      <c r="O27" s="22"/>
      <c r="P27" s="22"/>
      <c r="Q27" s="22"/>
      <c r="R27" s="22"/>
      <c r="S27" s="22"/>
      <c r="T27" s="22"/>
      <c r="U27" s="22"/>
      <c r="V27" s="2"/>
      <c r="W27" s="2"/>
    </row>
    <row r="28" spans="1:24" x14ac:dyDescent="0.25">
      <c r="A28" s="10"/>
      <c r="B28" s="10"/>
      <c r="C28" s="10"/>
      <c r="D28" s="22"/>
      <c r="E28" s="22"/>
      <c r="F28" s="22"/>
      <c r="G28" s="22"/>
      <c r="H28" s="22"/>
      <c r="I28" s="22"/>
      <c r="J28" s="22"/>
      <c r="K28" s="22"/>
      <c r="L28" s="22"/>
      <c r="M28" s="22"/>
      <c r="N28" s="22"/>
      <c r="O28" s="22"/>
      <c r="P28" s="22"/>
      <c r="Q28" s="22"/>
      <c r="R28" s="22"/>
      <c r="S28" s="22"/>
      <c r="T28" s="22"/>
      <c r="U28" s="22"/>
      <c r="V28" s="2"/>
      <c r="W28" s="2"/>
    </row>
    <row r="29" spans="1:24" x14ac:dyDescent="0.25">
      <c r="A29" s="10"/>
      <c r="B29" s="10"/>
      <c r="C29" s="10"/>
      <c r="D29" s="22"/>
      <c r="E29" s="22"/>
      <c r="F29" s="22"/>
      <c r="G29" s="22"/>
      <c r="H29" s="22"/>
      <c r="I29" s="22"/>
      <c r="J29" s="22"/>
      <c r="K29" s="22"/>
      <c r="L29" s="22"/>
      <c r="M29" s="22"/>
      <c r="N29" s="22"/>
      <c r="O29" s="22"/>
      <c r="P29" s="22"/>
      <c r="Q29" s="22"/>
      <c r="R29" s="22"/>
      <c r="S29" s="22"/>
      <c r="T29" s="22"/>
      <c r="U29" s="22"/>
      <c r="V29" s="2"/>
      <c r="W29" s="2"/>
    </row>
    <row r="30" spans="1:24" x14ac:dyDescent="0.25">
      <c r="A30" s="10"/>
      <c r="B30" s="10"/>
      <c r="C30" s="10"/>
      <c r="D30" s="22"/>
      <c r="E30" s="22"/>
      <c r="F30" s="22"/>
      <c r="G30" s="22"/>
      <c r="H30" s="22"/>
      <c r="I30" s="22"/>
      <c r="J30" s="22"/>
      <c r="K30" s="22"/>
      <c r="L30" s="22"/>
      <c r="M30" s="22"/>
      <c r="N30" s="22"/>
      <c r="O30" s="22"/>
      <c r="P30" s="22"/>
      <c r="Q30" s="22"/>
      <c r="R30" s="22"/>
      <c r="S30" s="22"/>
      <c r="T30" s="22"/>
      <c r="U30" s="22"/>
      <c r="V30" s="2"/>
      <c r="W30" s="2"/>
    </row>
    <row r="31" spans="1:24" x14ac:dyDescent="0.25">
      <c r="A31" s="10"/>
      <c r="B31" s="10"/>
      <c r="C31" s="10"/>
      <c r="D31" s="22"/>
      <c r="E31" s="22"/>
      <c r="F31" s="22"/>
      <c r="G31" s="22"/>
      <c r="H31" s="22"/>
      <c r="I31" s="22"/>
      <c r="J31" s="22"/>
      <c r="K31" s="22"/>
      <c r="L31" s="22"/>
      <c r="M31" s="22"/>
      <c r="N31" s="22"/>
      <c r="O31" s="22"/>
      <c r="P31" s="22"/>
      <c r="Q31" s="22"/>
      <c r="R31" s="22"/>
      <c r="S31" s="22"/>
      <c r="T31" s="22"/>
      <c r="U31" s="22"/>
      <c r="V31" s="2"/>
      <c r="W31" s="2"/>
    </row>
    <row r="32" spans="1:24" x14ac:dyDescent="0.25">
      <c r="A32" s="10"/>
      <c r="U32" s="22"/>
      <c r="V32" s="2"/>
      <c r="W32" s="2"/>
    </row>
    <row r="33" spans="1:21" x14ac:dyDescent="0.25">
      <c r="A33" s="10"/>
      <c r="B33" s="10"/>
      <c r="C33" s="10"/>
      <c r="D33" s="22"/>
      <c r="E33" s="22"/>
      <c r="F33" s="22"/>
      <c r="G33" s="22"/>
      <c r="H33" s="22"/>
      <c r="I33" s="22"/>
      <c r="J33" s="22"/>
      <c r="K33" s="22"/>
      <c r="L33" s="22"/>
      <c r="M33" s="22"/>
      <c r="N33" s="22"/>
      <c r="O33" s="22"/>
      <c r="P33" s="22"/>
      <c r="Q33" s="22"/>
      <c r="R33" s="22"/>
      <c r="S33" s="22"/>
      <c r="T33" s="22"/>
      <c r="U33" s="22"/>
    </row>
    <row r="34" spans="1:21" x14ac:dyDescent="0.25">
      <c r="A34" s="10"/>
      <c r="B34" s="10"/>
      <c r="C34" s="10"/>
      <c r="D34" s="22"/>
      <c r="E34" s="22"/>
      <c r="F34" s="22"/>
      <c r="G34" s="22"/>
      <c r="H34" s="22"/>
      <c r="I34" s="22"/>
      <c r="J34" s="22"/>
      <c r="K34" s="22"/>
      <c r="L34" s="22"/>
      <c r="M34" s="22"/>
      <c r="N34" s="22"/>
      <c r="O34" s="22"/>
      <c r="P34" s="22"/>
      <c r="Q34" s="22"/>
      <c r="R34" s="22"/>
      <c r="S34" s="22"/>
      <c r="T34" s="22"/>
      <c r="U34" s="22"/>
    </row>
    <row r="35" spans="1:21" x14ac:dyDescent="0.25">
      <c r="A35" s="10"/>
      <c r="B35" s="10"/>
      <c r="C35" s="10"/>
      <c r="D35" s="22"/>
      <c r="E35" s="22"/>
      <c r="F35" s="22"/>
      <c r="G35" s="22"/>
      <c r="H35" s="22"/>
      <c r="I35" s="22"/>
      <c r="J35" s="22"/>
      <c r="K35" s="22"/>
      <c r="L35" s="22"/>
      <c r="M35" s="22"/>
      <c r="N35" s="22"/>
      <c r="O35" s="22"/>
      <c r="P35" s="22"/>
      <c r="Q35" s="22"/>
      <c r="R35" s="22"/>
      <c r="S35" s="22"/>
      <c r="T35" s="22"/>
      <c r="U35" s="22"/>
    </row>
    <row r="36" spans="1:21" x14ac:dyDescent="0.25">
      <c r="A36" s="10"/>
      <c r="B36" s="10"/>
      <c r="C36" s="10"/>
      <c r="D36" s="22"/>
      <c r="E36" s="22"/>
      <c r="F36" s="22"/>
      <c r="G36" s="22"/>
      <c r="H36" s="22"/>
      <c r="I36" s="22"/>
      <c r="J36" s="22"/>
      <c r="K36" s="22"/>
      <c r="L36" s="22"/>
      <c r="M36" s="22"/>
      <c r="N36" s="22"/>
      <c r="O36" s="22"/>
      <c r="P36" s="22"/>
      <c r="Q36" s="22"/>
      <c r="R36" s="22"/>
      <c r="S36" s="22"/>
      <c r="T36" s="22"/>
      <c r="U36" s="22"/>
    </row>
    <row r="37" spans="1:21" x14ac:dyDescent="0.25">
      <c r="A37" s="10"/>
      <c r="B37" s="10"/>
      <c r="C37" s="10"/>
      <c r="D37" s="22"/>
      <c r="E37" s="22"/>
      <c r="F37" s="22"/>
      <c r="G37" s="22"/>
      <c r="H37" s="22"/>
      <c r="I37" s="22"/>
      <c r="J37" s="22"/>
      <c r="K37" s="22"/>
      <c r="L37" s="22"/>
      <c r="M37" s="22"/>
      <c r="N37" s="22"/>
      <c r="O37" s="22"/>
      <c r="P37" s="22"/>
      <c r="Q37" s="22"/>
      <c r="R37" s="22"/>
      <c r="S37" s="22"/>
      <c r="T37" s="22"/>
      <c r="U37" s="22"/>
    </row>
    <row r="38" spans="1:21" x14ac:dyDescent="0.25">
      <c r="A38" s="10"/>
      <c r="B38" s="10"/>
      <c r="C38" s="10"/>
      <c r="D38" s="10"/>
      <c r="E38" s="10"/>
      <c r="F38" s="10"/>
      <c r="G38" s="10"/>
      <c r="H38" s="10"/>
      <c r="I38" s="10"/>
      <c r="J38" s="10"/>
      <c r="K38" s="10"/>
      <c r="L38" s="10"/>
      <c r="M38" s="10"/>
      <c r="N38" s="10"/>
      <c r="O38" s="10"/>
      <c r="P38" s="10"/>
      <c r="Q38" s="10"/>
      <c r="R38" s="10"/>
      <c r="S38" s="10"/>
      <c r="T38" s="10"/>
      <c r="U38" s="10"/>
    </row>
    <row r="39" spans="1:21" x14ac:dyDescent="0.25">
      <c r="A39" s="10"/>
      <c r="B39" s="10"/>
      <c r="C39" s="10"/>
      <c r="D39" s="10"/>
      <c r="E39" s="10"/>
      <c r="F39" s="10"/>
      <c r="G39" s="10"/>
      <c r="H39" s="10"/>
      <c r="I39" s="10"/>
      <c r="J39" s="10"/>
      <c r="K39" s="10"/>
      <c r="L39" s="10"/>
      <c r="M39" s="10"/>
      <c r="N39" s="10"/>
      <c r="O39" s="10"/>
      <c r="P39" s="10"/>
      <c r="Q39" s="10"/>
      <c r="R39" s="10"/>
      <c r="S39" s="10"/>
      <c r="T39" s="10"/>
      <c r="U39" s="10"/>
    </row>
    <row r="40" spans="1:21" x14ac:dyDescent="0.25">
      <c r="A40" s="10"/>
      <c r="B40" s="10"/>
      <c r="C40" s="10"/>
      <c r="D40" s="10"/>
      <c r="E40" s="10"/>
      <c r="F40" s="10"/>
      <c r="G40" s="10"/>
      <c r="H40" s="10"/>
      <c r="I40" s="10"/>
      <c r="J40" s="10"/>
      <c r="K40" s="10"/>
      <c r="L40" s="10"/>
      <c r="M40" s="10"/>
      <c r="N40" s="10"/>
      <c r="O40" s="10"/>
      <c r="P40" s="10"/>
      <c r="Q40" s="10"/>
      <c r="R40" s="10"/>
      <c r="S40" s="10"/>
      <c r="T40" s="10"/>
      <c r="U40" s="10"/>
    </row>
    <row r="41" spans="1:21" x14ac:dyDescent="0.25">
      <c r="A41" s="10"/>
      <c r="B41" s="10"/>
      <c r="C41" s="10"/>
      <c r="D41" s="10"/>
      <c r="E41" s="10"/>
      <c r="F41" s="10"/>
      <c r="G41" s="10"/>
      <c r="H41" s="10"/>
      <c r="I41" s="10"/>
      <c r="J41" s="10"/>
      <c r="K41" s="10"/>
      <c r="L41" s="10"/>
      <c r="M41" s="10"/>
      <c r="N41" s="10"/>
      <c r="O41" s="10"/>
      <c r="P41" s="10"/>
      <c r="Q41" s="10"/>
      <c r="R41" s="10"/>
      <c r="S41" s="10"/>
      <c r="T41" s="10"/>
      <c r="U41" s="10"/>
    </row>
    <row r="42" spans="1:21" x14ac:dyDescent="0.25">
      <c r="A42" s="10"/>
      <c r="B42" s="10"/>
      <c r="C42" s="10"/>
      <c r="D42" s="10"/>
      <c r="E42" s="10"/>
      <c r="F42" s="10"/>
      <c r="G42" s="10"/>
      <c r="H42" s="10"/>
      <c r="I42" s="10"/>
      <c r="J42" s="10"/>
      <c r="K42" s="10"/>
      <c r="L42" s="10"/>
      <c r="M42" s="10"/>
      <c r="N42" s="10"/>
      <c r="O42" s="10"/>
      <c r="P42" s="10"/>
      <c r="Q42" s="10"/>
      <c r="R42" s="10"/>
      <c r="S42" s="10"/>
      <c r="T42" s="10"/>
      <c r="U42" s="10"/>
    </row>
    <row r="43" spans="1:21" x14ac:dyDescent="0.25">
      <c r="A43" s="10"/>
      <c r="B43" s="10"/>
      <c r="C43" s="10"/>
      <c r="D43" s="10"/>
      <c r="E43" s="10"/>
      <c r="F43" s="10"/>
      <c r="G43" s="10"/>
      <c r="H43" s="10"/>
      <c r="I43" s="10"/>
      <c r="J43" s="10"/>
      <c r="K43" s="10"/>
      <c r="L43" s="10"/>
      <c r="M43" s="10"/>
      <c r="N43" s="10"/>
      <c r="O43" s="10"/>
      <c r="P43" s="10"/>
      <c r="Q43" s="10"/>
      <c r="R43" s="10"/>
      <c r="S43" s="10"/>
      <c r="T43" s="10"/>
      <c r="U43" s="10"/>
    </row>
    <row r="44" spans="1:21" x14ac:dyDescent="0.25">
      <c r="A44" s="10"/>
      <c r="B44" s="10"/>
      <c r="C44" s="10"/>
      <c r="D44" s="10"/>
      <c r="E44" s="10"/>
      <c r="F44" s="10"/>
      <c r="G44" s="10"/>
      <c r="H44" s="10"/>
      <c r="I44" s="10"/>
      <c r="J44" s="10"/>
      <c r="K44" s="10"/>
      <c r="L44" s="10"/>
      <c r="M44" s="10"/>
      <c r="N44" s="10"/>
      <c r="O44" s="10"/>
      <c r="P44" s="10"/>
      <c r="Q44" s="10"/>
      <c r="R44" s="10"/>
      <c r="S44" s="10"/>
      <c r="T44" s="10"/>
      <c r="U44" s="10"/>
    </row>
    <row r="45" spans="1:21" x14ac:dyDescent="0.25">
      <c r="A45" s="10"/>
      <c r="B45" s="10"/>
      <c r="C45" s="10"/>
      <c r="D45" s="10"/>
      <c r="E45" s="10"/>
      <c r="F45" s="10"/>
      <c r="G45" s="10"/>
      <c r="H45" s="10"/>
      <c r="I45" s="10"/>
      <c r="J45" s="10"/>
      <c r="K45" s="10"/>
      <c r="L45" s="10"/>
      <c r="M45" s="10"/>
      <c r="N45" s="10"/>
      <c r="O45" s="10"/>
      <c r="P45" s="10"/>
      <c r="Q45" s="10"/>
      <c r="R45" s="10"/>
      <c r="S45" s="10"/>
      <c r="T45" s="10"/>
      <c r="U45" s="10"/>
    </row>
    <row r="46" spans="1:21" x14ac:dyDescent="0.25">
      <c r="A46" s="10"/>
      <c r="B46" s="10"/>
      <c r="C46" s="10"/>
      <c r="D46" s="10"/>
      <c r="E46" s="10"/>
      <c r="F46" s="10"/>
      <c r="G46" s="10"/>
      <c r="H46" s="10"/>
      <c r="I46" s="10"/>
      <c r="J46" s="10"/>
      <c r="K46" s="10"/>
      <c r="L46" s="10"/>
      <c r="M46" s="10"/>
      <c r="N46" s="10"/>
      <c r="O46" s="10"/>
      <c r="P46" s="10"/>
      <c r="Q46" s="10"/>
      <c r="R46" s="10"/>
      <c r="S46" s="10"/>
      <c r="T46" s="10"/>
      <c r="U46" s="10"/>
    </row>
    <row r="47" spans="1:21" x14ac:dyDescent="0.25">
      <c r="A47" s="10"/>
      <c r="B47" s="10"/>
      <c r="C47" s="10"/>
      <c r="D47" s="10"/>
      <c r="E47" s="10"/>
      <c r="F47" s="10"/>
      <c r="G47" s="10"/>
      <c r="H47" s="10"/>
      <c r="I47" s="10"/>
      <c r="J47" s="10"/>
      <c r="K47" s="10"/>
      <c r="L47" s="10"/>
      <c r="M47" s="10"/>
      <c r="N47" s="10"/>
      <c r="O47" s="10"/>
      <c r="P47" s="10"/>
      <c r="Q47" s="10"/>
      <c r="R47" s="10"/>
      <c r="S47" s="10"/>
      <c r="T47" s="10"/>
      <c r="U47" s="10"/>
    </row>
    <row r="48" spans="1:21" x14ac:dyDescent="0.25">
      <c r="A48" s="10"/>
      <c r="B48" s="10"/>
      <c r="C48" s="10"/>
      <c r="D48" s="10"/>
      <c r="E48" s="10"/>
      <c r="F48" s="10"/>
      <c r="G48" s="10"/>
      <c r="H48" s="10"/>
      <c r="I48" s="10"/>
      <c r="J48" s="10"/>
      <c r="K48" s="10"/>
      <c r="L48" s="10"/>
      <c r="M48" s="10"/>
      <c r="N48" s="10"/>
      <c r="O48" s="10"/>
      <c r="P48" s="10"/>
      <c r="Q48" s="10"/>
      <c r="R48" s="10"/>
      <c r="S48" s="10"/>
      <c r="T48" s="10"/>
      <c r="U48" s="10"/>
    </row>
    <row r="49" spans="1:21" x14ac:dyDescent="0.25">
      <c r="A49" s="10"/>
      <c r="B49" s="10"/>
      <c r="C49" s="10"/>
      <c r="D49" s="10"/>
      <c r="E49" s="10"/>
      <c r="F49" s="10"/>
      <c r="G49" s="10"/>
      <c r="H49" s="10"/>
      <c r="I49" s="10"/>
      <c r="J49" s="10"/>
      <c r="K49" s="10"/>
      <c r="L49" s="10"/>
      <c r="M49" s="10"/>
      <c r="N49" s="10"/>
      <c r="O49" s="10"/>
      <c r="P49" s="10"/>
      <c r="Q49" s="10"/>
      <c r="R49" s="10"/>
      <c r="S49" s="10"/>
      <c r="T49" s="10"/>
      <c r="U49" s="10"/>
    </row>
    <row r="50" spans="1:21" x14ac:dyDescent="0.25">
      <c r="A50" s="10"/>
      <c r="B50" s="10"/>
      <c r="C50" s="10"/>
      <c r="D50" s="10"/>
      <c r="E50" s="10"/>
      <c r="F50" s="10"/>
      <c r="G50" s="10"/>
      <c r="H50" s="10"/>
      <c r="I50" s="10"/>
      <c r="J50" s="10"/>
      <c r="K50" s="10"/>
      <c r="L50" s="10"/>
      <c r="M50" s="10"/>
      <c r="N50" s="10"/>
      <c r="O50" s="10"/>
      <c r="P50" s="10"/>
      <c r="Q50" s="10"/>
      <c r="R50" s="10"/>
      <c r="S50" s="10"/>
      <c r="T50" s="10"/>
      <c r="U50" s="10"/>
    </row>
    <row r="51" spans="1:21" x14ac:dyDescent="0.25">
      <c r="A51" s="10"/>
      <c r="B51" s="10"/>
      <c r="C51" s="10"/>
      <c r="D51" s="10"/>
      <c r="E51" s="10"/>
      <c r="F51" s="10"/>
      <c r="G51" s="10"/>
      <c r="H51" s="10"/>
      <c r="I51" s="10"/>
      <c r="J51" s="10"/>
      <c r="K51" s="10"/>
      <c r="L51" s="10"/>
      <c r="M51" s="10"/>
      <c r="N51" s="10"/>
      <c r="O51" s="10"/>
      <c r="P51" s="10"/>
      <c r="Q51" s="10"/>
      <c r="R51" s="10"/>
      <c r="S51" s="10"/>
      <c r="T51" s="10"/>
      <c r="U51" s="10"/>
    </row>
    <row r="52" spans="1:21" x14ac:dyDescent="0.25">
      <c r="A52" s="10"/>
      <c r="B52" s="10"/>
      <c r="C52" s="10"/>
      <c r="D52" s="10"/>
      <c r="E52" s="10"/>
      <c r="F52" s="10"/>
      <c r="G52" s="10"/>
      <c r="H52" s="10"/>
      <c r="I52" s="10"/>
      <c r="J52" s="10"/>
      <c r="K52" s="10"/>
      <c r="L52" s="10"/>
      <c r="M52" s="10"/>
      <c r="N52" s="10"/>
      <c r="O52" s="10"/>
      <c r="P52" s="10"/>
      <c r="Q52" s="10"/>
      <c r="R52" s="10"/>
      <c r="S52" s="10"/>
      <c r="T52" s="10"/>
      <c r="U52" s="10"/>
    </row>
    <row r="53" spans="1:21" x14ac:dyDescent="0.25">
      <c r="A53" s="10"/>
      <c r="B53" s="10"/>
      <c r="C53" s="10"/>
      <c r="D53" s="10"/>
      <c r="E53" s="10"/>
      <c r="F53" s="10"/>
      <c r="G53" s="10"/>
      <c r="H53" s="10"/>
      <c r="I53" s="10"/>
      <c r="J53" s="10"/>
      <c r="K53" s="10"/>
      <c r="L53" s="10"/>
      <c r="M53" s="10"/>
      <c r="N53" s="10"/>
      <c r="O53" s="10"/>
      <c r="P53" s="10"/>
      <c r="Q53" s="10"/>
      <c r="R53" s="10"/>
      <c r="S53" s="10"/>
      <c r="T53" s="10"/>
      <c r="U53" s="10"/>
    </row>
    <row r="54" spans="1:21" x14ac:dyDescent="0.25">
      <c r="A54" s="10"/>
      <c r="B54" s="10"/>
      <c r="C54" s="10"/>
      <c r="D54" s="10"/>
      <c r="E54" s="10"/>
      <c r="F54" s="10"/>
      <c r="G54" s="10"/>
      <c r="H54" s="10"/>
      <c r="I54" s="10"/>
      <c r="J54" s="10"/>
      <c r="K54" s="10"/>
      <c r="L54" s="10"/>
      <c r="M54" s="10"/>
      <c r="N54" s="10"/>
      <c r="O54" s="10"/>
      <c r="P54" s="10"/>
      <c r="Q54" s="10"/>
      <c r="R54" s="10"/>
      <c r="S54" s="10"/>
      <c r="T54" s="10"/>
      <c r="U54" s="10"/>
    </row>
    <row r="55" spans="1:21" x14ac:dyDescent="0.25">
      <c r="A55" s="10"/>
      <c r="B55" s="10"/>
      <c r="C55" s="10"/>
      <c r="D55" s="10"/>
      <c r="E55" s="10"/>
      <c r="F55" s="10"/>
      <c r="G55" s="10"/>
      <c r="H55" s="10"/>
      <c r="I55" s="10"/>
      <c r="J55" s="10"/>
      <c r="K55" s="10"/>
      <c r="L55" s="10"/>
      <c r="M55" s="10"/>
      <c r="N55" s="10"/>
      <c r="O55" s="10"/>
      <c r="P55" s="10"/>
      <c r="Q55" s="10"/>
      <c r="R55" s="10"/>
      <c r="S55" s="10"/>
      <c r="T55" s="10"/>
      <c r="U55" s="10"/>
    </row>
    <row r="56" spans="1:21" x14ac:dyDescent="0.25">
      <c r="A56" s="10"/>
      <c r="B56" s="10"/>
      <c r="C56" s="10"/>
      <c r="D56" s="10"/>
      <c r="E56" s="10"/>
      <c r="F56" s="10"/>
      <c r="G56" s="10"/>
      <c r="H56" s="10"/>
      <c r="I56" s="10"/>
      <c r="J56" s="10"/>
      <c r="K56" s="10"/>
      <c r="L56" s="10"/>
      <c r="M56" s="10"/>
      <c r="N56" s="10"/>
      <c r="O56" s="10"/>
      <c r="P56" s="10"/>
      <c r="Q56" s="10"/>
      <c r="R56" s="10"/>
      <c r="S56" s="10"/>
      <c r="T56" s="10"/>
      <c r="U56" s="10"/>
    </row>
    <row r="57" spans="1:21" x14ac:dyDescent="0.25">
      <c r="A57" s="10"/>
      <c r="B57" s="10"/>
      <c r="C57" s="10"/>
      <c r="D57" s="10"/>
      <c r="E57" s="10"/>
      <c r="F57" s="10"/>
      <c r="G57" s="10"/>
      <c r="H57" s="10"/>
      <c r="I57" s="10"/>
      <c r="J57" s="10"/>
      <c r="K57" s="10"/>
      <c r="L57" s="10"/>
      <c r="M57" s="10"/>
      <c r="N57" s="10"/>
      <c r="O57" s="10"/>
      <c r="P57" s="10"/>
      <c r="Q57" s="10"/>
      <c r="R57" s="10"/>
      <c r="S57" s="10"/>
      <c r="T57" s="10"/>
      <c r="U57" s="10"/>
    </row>
    <row r="58" spans="1:21" x14ac:dyDescent="0.25">
      <c r="A58" s="10"/>
      <c r="B58" s="10"/>
      <c r="C58" s="10"/>
      <c r="D58" s="10"/>
      <c r="E58" s="10"/>
      <c r="F58" s="10"/>
      <c r="G58" s="10"/>
      <c r="H58" s="10"/>
      <c r="I58" s="10"/>
      <c r="J58" s="10"/>
      <c r="K58" s="10"/>
      <c r="L58" s="10"/>
      <c r="M58" s="10"/>
      <c r="N58" s="10"/>
      <c r="O58" s="10"/>
      <c r="P58" s="10"/>
      <c r="Q58" s="10"/>
      <c r="R58" s="10"/>
      <c r="S58" s="10"/>
      <c r="T58" s="10"/>
      <c r="U58" s="10"/>
    </row>
    <row r="59" spans="1:21" x14ac:dyDescent="0.25">
      <c r="A59" s="10"/>
      <c r="B59" s="10"/>
      <c r="C59" s="10"/>
      <c r="D59" s="10"/>
      <c r="E59" s="10"/>
      <c r="F59" s="10"/>
      <c r="G59" s="10"/>
      <c r="H59" s="10"/>
      <c r="I59" s="10"/>
      <c r="J59" s="10"/>
      <c r="K59" s="10"/>
      <c r="L59" s="10"/>
      <c r="M59" s="10"/>
      <c r="N59" s="10"/>
      <c r="O59" s="10"/>
      <c r="P59" s="10"/>
      <c r="Q59" s="10"/>
      <c r="R59" s="10"/>
      <c r="S59" s="10"/>
      <c r="T59" s="10"/>
      <c r="U59" s="10"/>
    </row>
    <row r="60" spans="1:21" x14ac:dyDescent="0.25">
      <c r="A60" s="10"/>
      <c r="B60" s="10"/>
      <c r="C60" s="10"/>
      <c r="D60" s="10"/>
      <c r="E60" s="10"/>
      <c r="F60" s="10"/>
      <c r="G60" s="10"/>
      <c r="H60" s="10"/>
      <c r="I60" s="10"/>
      <c r="J60" s="10"/>
      <c r="K60" s="10"/>
      <c r="L60" s="10"/>
      <c r="M60" s="10"/>
      <c r="N60" s="10"/>
      <c r="O60" s="10"/>
      <c r="P60" s="10"/>
      <c r="Q60" s="10"/>
      <c r="R60" s="10"/>
      <c r="S60" s="10"/>
      <c r="T60" s="10"/>
      <c r="U60" s="10"/>
    </row>
    <row r="61" spans="1:21" x14ac:dyDescent="0.25">
      <c r="A61" s="10"/>
      <c r="B61" s="10"/>
      <c r="C61" s="10"/>
      <c r="D61" s="10"/>
      <c r="E61" s="10"/>
      <c r="F61" s="10"/>
      <c r="G61" s="10"/>
      <c r="H61" s="10"/>
      <c r="I61" s="10"/>
      <c r="J61" s="10"/>
      <c r="K61" s="10"/>
      <c r="L61" s="10"/>
      <c r="M61" s="10"/>
      <c r="N61" s="10"/>
      <c r="O61" s="10"/>
      <c r="P61" s="10"/>
      <c r="Q61" s="10"/>
      <c r="R61" s="10"/>
      <c r="S61" s="10"/>
      <c r="T61" s="10"/>
      <c r="U61" s="10"/>
    </row>
    <row r="62" spans="1:21" x14ac:dyDescent="0.25">
      <c r="A62" s="10"/>
      <c r="B62" s="10"/>
      <c r="C62" s="10"/>
      <c r="D62" s="10"/>
      <c r="E62" s="10"/>
      <c r="F62" s="10"/>
      <c r="G62" s="10"/>
      <c r="H62" s="10"/>
      <c r="I62" s="10"/>
      <c r="J62" s="10"/>
      <c r="K62" s="10"/>
      <c r="L62" s="10"/>
      <c r="M62" s="10"/>
      <c r="N62" s="10"/>
      <c r="O62" s="10"/>
      <c r="P62" s="10"/>
      <c r="Q62" s="10"/>
      <c r="R62" s="10"/>
      <c r="S62" s="10"/>
      <c r="T62" s="10"/>
      <c r="U62" s="10"/>
    </row>
    <row r="63" spans="1:21" x14ac:dyDescent="0.25">
      <c r="A63" s="10"/>
      <c r="B63" s="10"/>
      <c r="C63" s="10"/>
      <c r="D63" s="10"/>
      <c r="E63" s="10"/>
      <c r="F63" s="10"/>
      <c r="G63" s="10"/>
      <c r="H63" s="10"/>
      <c r="I63" s="10"/>
      <c r="J63" s="10"/>
      <c r="K63" s="10"/>
      <c r="L63" s="10"/>
      <c r="M63" s="10"/>
      <c r="N63" s="10"/>
      <c r="O63" s="10"/>
      <c r="P63" s="10"/>
      <c r="Q63" s="10"/>
      <c r="R63" s="10"/>
      <c r="S63" s="10"/>
      <c r="T63" s="10"/>
      <c r="U63" s="10"/>
    </row>
    <row r="64" spans="1:21" x14ac:dyDescent="0.25">
      <c r="A64" s="10"/>
      <c r="B64" s="10"/>
      <c r="C64" s="10"/>
      <c r="D64" s="10"/>
      <c r="E64" s="10"/>
      <c r="F64" s="10"/>
      <c r="G64" s="10"/>
      <c r="H64" s="10"/>
      <c r="I64" s="10"/>
      <c r="J64" s="10"/>
      <c r="K64" s="10"/>
      <c r="L64" s="10"/>
      <c r="M64" s="10"/>
      <c r="N64" s="10"/>
      <c r="O64" s="10"/>
      <c r="P64" s="10"/>
      <c r="Q64" s="10"/>
      <c r="R64" s="10"/>
      <c r="S64" s="10"/>
      <c r="T64" s="10"/>
      <c r="U64" s="10"/>
    </row>
    <row r="65" spans="1:21" x14ac:dyDescent="0.25">
      <c r="A65" s="10"/>
      <c r="B65" s="10"/>
      <c r="C65" s="10"/>
      <c r="D65" s="10"/>
      <c r="E65" s="10"/>
      <c r="F65" s="10"/>
      <c r="G65" s="10"/>
      <c r="H65" s="10"/>
      <c r="I65" s="10"/>
      <c r="J65" s="10"/>
      <c r="K65" s="10"/>
      <c r="L65" s="10"/>
      <c r="M65" s="10"/>
      <c r="N65" s="10"/>
      <c r="O65" s="10"/>
      <c r="P65" s="10"/>
      <c r="Q65" s="10"/>
      <c r="R65" s="10"/>
      <c r="S65" s="10"/>
      <c r="T65" s="10"/>
      <c r="U65" s="10"/>
    </row>
    <row r="66" spans="1:21" x14ac:dyDescent="0.25">
      <c r="A66" s="10"/>
      <c r="B66" s="10"/>
      <c r="C66" s="10"/>
      <c r="D66" s="10"/>
      <c r="E66" s="10"/>
      <c r="F66" s="10"/>
      <c r="G66" s="10"/>
      <c r="H66" s="10"/>
      <c r="I66" s="10"/>
      <c r="J66" s="10"/>
      <c r="K66" s="10"/>
      <c r="L66" s="10"/>
      <c r="M66" s="10"/>
      <c r="N66" s="10"/>
      <c r="O66" s="10"/>
      <c r="P66" s="10"/>
      <c r="Q66" s="10"/>
      <c r="R66" s="10"/>
      <c r="S66" s="10"/>
      <c r="T66" s="10"/>
      <c r="U66" s="10"/>
    </row>
    <row r="67" spans="1:21" x14ac:dyDescent="0.25">
      <c r="A67" s="10"/>
      <c r="B67" s="10"/>
      <c r="C67" s="10"/>
      <c r="D67" s="10"/>
      <c r="E67" s="10"/>
      <c r="F67" s="10"/>
      <c r="G67" s="10"/>
      <c r="H67" s="10"/>
      <c r="I67" s="10"/>
      <c r="J67" s="10"/>
      <c r="K67" s="10"/>
      <c r="L67" s="10"/>
      <c r="M67" s="10"/>
      <c r="N67" s="10"/>
      <c r="O67" s="10"/>
      <c r="P67" s="10"/>
      <c r="Q67" s="10"/>
      <c r="R67" s="10"/>
      <c r="S67" s="10"/>
      <c r="T67" s="10"/>
      <c r="U67" s="10"/>
    </row>
    <row r="68" spans="1:21" x14ac:dyDescent="0.25">
      <c r="A68" s="10"/>
      <c r="B68" s="10"/>
      <c r="C68" s="10"/>
      <c r="D68" s="10"/>
      <c r="E68" s="10"/>
      <c r="F68" s="10"/>
      <c r="G68" s="10"/>
      <c r="H68" s="10"/>
      <c r="I68" s="10"/>
      <c r="J68" s="10"/>
      <c r="K68" s="10"/>
      <c r="L68" s="10"/>
      <c r="M68" s="10"/>
      <c r="N68" s="10"/>
      <c r="O68" s="10"/>
      <c r="P68" s="10"/>
      <c r="Q68" s="10"/>
      <c r="R68" s="10"/>
      <c r="S68" s="10"/>
      <c r="T68" s="10"/>
      <c r="U68" s="10"/>
    </row>
    <row r="69" spans="1:21" x14ac:dyDescent="0.25">
      <c r="A69" s="10"/>
      <c r="B69" s="10"/>
      <c r="C69" s="10"/>
      <c r="D69" s="10"/>
      <c r="E69" s="10"/>
      <c r="F69" s="10"/>
      <c r="G69" s="10"/>
      <c r="H69" s="10"/>
      <c r="I69" s="10"/>
      <c r="J69" s="10"/>
      <c r="K69" s="10"/>
      <c r="L69" s="10"/>
      <c r="M69" s="10"/>
      <c r="N69" s="10"/>
      <c r="O69" s="10"/>
      <c r="P69" s="10"/>
      <c r="Q69" s="10"/>
      <c r="R69" s="10"/>
      <c r="S69" s="10"/>
      <c r="T69" s="10"/>
      <c r="U69" s="10"/>
    </row>
    <row r="70" spans="1:21" x14ac:dyDescent="0.25">
      <c r="A70" s="10"/>
      <c r="B70" s="10"/>
      <c r="C70" s="10"/>
      <c r="D70" s="10"/>
      <c r="E70" s="10"/>
      <c r="F70" s="10"/>
      <c r="G70" s="10"/>
      <c r="H70" s="10"/>
      <c r="I70" s="10"/>
      <c r="J70" s="10"/>
      <c r="K70" s="10"/>
      <c r="L70" s="10"/>
      <c r="M70" s="10"/>
      <c r="N70" s="10"/>
      <c r="O70" s="10"/>
      <c r="P70" s="10"/>
      <c r="Q70" s="10"/>
      <c r="R70" s="10"/>
      <c r="S70" s="10"/>
      <c r="T70" s="10"/>
      <c r="U70" s="10"/>
    </row>
    <row r="71" spans="1:21" x14ac:dyDescent="0.25">
      <c r="A71" s="10"/>
      <c r="B71" s="10"/>
      <c r="C71" s="10"/>
      <c r="D71" s="10"/>
      <c r="E71" s="10"/>
      <c r="F71" s="10"/>
      <c r="G71" s="10"/>
      <c r="H71" s="10"/>
      <c r="I71" s="10"/>
      <c r="J71" s="10"/>
      <c r="K71" s="10"/>
      <c r="L71" s="10"/>
      <c r="M71" s="10"/>
      <c r="N71" s="10"/>
      <c r="O71" s="10"/>
      <c r="P71" s="10"/>
      <c r="Q71" s="10"/>
      <c r="R71" s="10"/>
      <c r="S71" s="10"/>
      <c r="T71" s="10"/>
      <c r="U71" s="10"/>
    </row>
    <row r="72" spans="1:21" x14ac:dyDescent="0.25">
      <c r="A72" s="10"/>
      <c r="B72" s="10"/>
      <c r="C72" s="10"/>
      <c r="D72" s="10"/>
      <c r="E72" s="10"/>
      <c r="F72" s="10"/>
      <c r="G72" s="10"/>
      <c r="H72" s="10"/>
      <c r="I72" s="10"/>
      <c r="J72" s="10"/>
      <c r="K72" s="10"/>
      <c r="L72" s="10"/>
      <c r="M72" s="10"/>
      <c r="N72" s="10"/>
      <c r="O72" s="10"/>
      <c r="P72" s="10"/>
      <c r="Q72" s="10"/>
      <c r="R72" s="10"/>
      <c r="S72" s="10"/>
      <c r="T72" s="10"/>
      <c r="U72" s="10"/>
    </row>
    <row r="73" spans="1:21" x14ac:dyDescent="0.25">
      <c r="A73" s="10"/>
      <c r="B73" s="10"/>
      <c r="C73" s="10"/>
      <c r="D73" s="10"/>
      <c r="E73" s="10"/>
      <c r="F73" s="10"/>
      <c r="G73" s="10"/>
      <c r="H73" s="10"/>
      <c r="I73" s="10"/>
      <c r="J73" s="10"/>
      <c r="K73" s="10"/>
      <c r="L73" s="10"/>
      <c r="M73" s="10"/>
      <c r="N73" s="10"/>
      <c r="O73" s="10"/>
      <c r="P73" s="10"/>
      <c r="Q73" s="10"/>
      <c r="R73" s="10"/>
      <c r="S73" s="10"/>
      <c r="T73" s="10"/>
      <c r="U73" s="10"/>
    </row>
    <row r="74" spans="1:21" x14ac:dyDescent="0.25">
      <c r="A74" s="10"/>
      <c r="B74" s="10"/>
      <c r="C74" s="10"/>
      <c r="D74" s="10"/>
      <c r="E74" s="10"/>
      <c r="F74" s="10"/>
      <c r="G74" s="10"/>
      <c r="H74" s="10"/>
      <c r="I74" s="10"/>
      <c r="J74" s="10"/>
      <c r="K74" s="10"/>
      <c r="L74" s="10"/>
      <c r="M74" s="10"/>
      <c r="N74" s="10"/>
      <c r="O74" s="10"/>
      <c r="P74" s="10"/>
      <c r="Q74" s="10"/>
      <c r="R74" s="10"/>
      <c r="S74" s="10"/>
      <c r="T74" s="10"/>
      <c r="U74" s="10"/>
    </row>
    <row r="75" spans="1:21" x14ac:dyDescent="0.25">
      <c r="A75" s="10"/>
      <c r="B75" s="10"/>
      <c r="C75" s="10"/>
      <c r="D75" s="10"/>
      <c r="E75" s="10"/>
      <c r="F75" s="10"/>
      <c r="G75" s="10"/>
      <c r="H75" s="10"/>
      <c r="I75" s="10"/>
      <c r="J75" s="10"/>
      <c r="K75" s="10"/>
      <c r="L75" s="10"/>
      <c r="M75" s="10"/>
      <c r="N75" s="10"/>
      <c r="O75" s="10"/>
      <c r="P75" s="10"/>
      <c r="Q75" s="10"/>
      <c r="R75" s="10"/>
      <c r="S75" s="10"/>
      <c r="T75" s="10"/>
      <c r="U75" s="10"/>
    </row>
    <row r="76" spans="1:21" x14ac:dyDescent="0.25">
      <c r="A76" s="10"/>
      <c r="B76" s="10"/>
      <c r="C76" s="10"/>
      <c r="D76" s="10"/>
      <c r="E76" s="10"/>
      <c r="F76" s="10"/>
      <c r="G76" s="10"/>
      <c r="H76" s="10"/>
      <c r="I76" s="10"/>
      <c r="J76" s="10"/>
      <c r="K76" s="10"/>
      <c r="L76" s="10"/>
      <c r="M76" s="10"/>
      <c r="N76" s="10"/>
      <c r="O76" s="10"/>
      <c r="P76" s="10"/>
      <c r="Q76" s="10"/>
      <c r="R76" s="10"/>
      <c r="S76" s="10"/>
      <c r="T76" s="10"/>
      <c r="U76" s="10"/>
    </row>
    <row r="77" spans="1:21" x14ac:dyDescent="0.25">
      <c r="A77" s="10"/>
      <c r="B77" s="10"/>
      <c r="C77" s="10"/>
      <c r="D77" s="10"/>
      <c r="E77" s="10"/>
      <c r="F77" s="10"/>
      <c r="G77" s="10"/>
      <c r="H77" s="10"/>
      <c r="I77" s="10"/>
      <c r="J77" s="10"/>
      <c r="K77" s="10"/>
      <c r="L77" s="10"/>
      <c r="M77" s="10"/>
      <c r="N77" s="10"/>
      <c r="O77" s="10"/>
      <c r="P77" s="10"/>
      <c r="Q77" s="10"/>
      <c r="R77" s="10"/>
      <c r="S77" s="10"/>
      <c r="T77" s="10"/>
      <c r="U77" s="10"/>
    </row>
    <row r="78" spans="1:21" x14ac:dyDescent="0.25">
      <c r="A78" s="10"/>
      <c r="B78" s="10"/>
      <c r="C78" s="10"/>
      <c r="D78" s="10"/>
      <c r="E78" s="10"/>
      <c r="F78" s="10"/>
      <c r="G78" s="10"/>
      <c r="H78" s="10"/>
      <c r="I78" s="10"/>
      <c r="J78" s="10"/>
      <c r="K78" s="10"/>
      <c r="L78" s="10"/>
      <c r="M78" s="10"/>
      <c r="N78" s="10"/>
      <c r="O78" s="10"/>
      <c r="P78" s="10"/>
      <c r="Q78" s="10"/>
      <c r="R78" s="10"/>
      <c r="S78" s="10"/>
      <c r="T78" s="10"/>
      <c r="U78" s="10"/>
    </row>
    <row r="79" spans="1:21" x14ac:dyDescent="0.25">
      <c r="A79" s="10"/>
      <c r="B79" s="10"/>
      <c r="C79" s="10"/>
      <c r="D79" s="10"/>
      <c r="E79" s="10"/>
      <c r="F79" s="10"/>
      <c r="G79" s="10"/>
      <c r="H79" s="10"/>
      <c r="I79" s="10"/>
      <c r="J79" s="10"/>
      <c r="K79" s="10"/>
      <c r="L79" s="10"/>
      <c r="M79" s="10"/>
      <c r="N79" s="10"/>
      <c r="O79" s="10"/>
      <c r="P79" s="10"/>
      <c r="Q79" s="10"/>
      <c r="R79" s="10"/>
      <c r="S79" s="10"/>
      <c r="T79" s="10"/>
      <c r="U79" s="10"/>
    </row>
    <row r="80" spans="1:21" x14ac:dyDescent="0.25">
      <c r="A80" s="10"/>
      <c r="B80" s="10"/>
      <c r="C80" s="10"/>
      <c r="D80" s="10"/>
      <c r="E80" s="10"/>
      <c r="F80" s="10"/>
      <c r="G80" s="10"/>
      <c r="H80" s="10"/>
      <c r="I80" s="10"/>
      <c r="J80" s="10"/>
      <c r="K80" s="10"/>
      <c r="L80" s="10"/>
      <c r="M80" s="10"/>
      <c r="N80" s="10"/>
      <c r="O80" s="10"/>
      <c r="P80" s="10"/>
      <c r="Q80" s="10"/>
      <c r="R80" s="10"/>
      <c r="S80" s="10"/>
      <c r="T80" s="10"/>
      <c r="U80" s="10"/>
    </row>
    <row r="81" spans="1:21" x14ac:dyDescent="0.25">
      <c r="A81" s="10"/>
      <c r="B81" s="10"/>
      <c r="C81" s="10"/>
      <c r="D81" s="10"/>
      <c r="E81" s="10"/>
      <c r="F81" s="10"/>
      <c r="G81" s="10"/>
      <c r="H81" s="10"/>
      <c r="I81" s="10"/>
      <c r="J81" s="10"/>
      <c r="K81" s="10"/>
      <c r="L81" s="10"/>
      <c r="M81" s="10"/>
      <c r="N81" s="10"/>
      <c r="O81" s="10"/>
      <c r="P81" s="10"/>
      <c r="Q81" s="10"/>
      <c r="R81" s="10"/>
      <c r="S81" s="10"/>
      <c r="T81" s="10"/>
      <c r="U81" s="10"/>
    </row>
    <row r="82" spans="1:21" x14ac:dyDescent="0.25">
      <c r="A82" s="10"/>
      <c r="B82" s="10"/>
      <c r="C82" s="10"/>
      <c r="D82" s="10"/>
      <c r="E82" s="10"/>
      <c r="F82" s="10"/>
      <c r="G82" s="10"/>
      <c r="H82" s="10"/>
      <c r="I82" s="10"/>
      <c r="J82" s="10"/>
      <c r="K82" s="10"/>
      <c r="L82" s="10"/>
      <c r="M82" s="10"/>
      <c r="N82" s="10"/>
      <c r="O82" s="10"/>
      <c r="P82" s="10"/>
      <c r="Q82" s="10"/>
      <c r="R82" s="10"/>
      <c r="S82" s="10"/>
      <c r="T82" s="10"/>
      <c r="U82" s="10"/>
    </row>
    <row r="83" spans="1:21" x14ac:dyDescent="0.25">
      <c r="A83" s="10"/>
      <c r="B83" s="10"/>
      <c r="C83" s="10"/>
      <c r="D83" s="10"/>
      <c r="E83" s="10"/>
      <c r="F83" s="10"/>
      <c r="G83" s="10"/>
      <c r="H83" s="10"/>
      <c r="I83" s="10"/>
      <c r="J83" s="10"/>
      <c r="K83" s="10"/>
      <c r="L83" s="10"/>
      <c r="M83" s="10"/>
      <c r="N83" s="10"/>
      <c r="O83" s="10"/>
      <c r="P83" s="10"/>
      <c r="Q83" s="10"/>
      <c r="R83" s="10"/>
      <c r="S83" s="10"/>
      <c r="T83" s="10"/>
      <c r="U83" s="10"/>
    </row>
    <row r="84" spans="1:21" x14ac:dyDescent="0.25">
      <c r="A84" s="10"/>
      <c r="B84" s="10"/>
      <c r="C84" s="10"/>
      <c r="D84" s="10"/>
      <c r="E84" s="10"/>
      <c r="F84" s="10"/>
      <c r="G84" s="10"/>
      <c r="H84" s="10"/>
      <c r="I84" s="10"/>
      <c r="J84" s="10"/>
      <c r="K84" s="10"/>
      <c r="L84" s="10"/>
      <c r="M84" s="10"/>
      <c r="N84" s="10"/>
      <c r="O84" s="10"/>
      <c r="P84" s="10"/>
      <c r="Q84" s="10"/>
      <c r="R84" s="10"/>
      <c r="S84" s="10"/>
      <c r="T84" s="10"/>
      <c r="U84" s="10"/>
    </row>
    <row r="85" spans="1:21" x14ac:dyDescent="0.25">
      <c r="A85" s="10"/>
      <c r="B85" s="10"/>
      <c r="C85" s="10"/>
      <c r="D85" s="10"/>
      <c r="E85" s="10"/>
      <c r="F85" s="10"/>
      <c r="G85" s="10"/>
      <c r="H85" s="10"/>
      <c r="I85" s="10"/>
      <c r="J85" s="10"/>
      <c r="K85" s="10"/>
      <c r="L85" s="10"/>
      <c r="M85" s="10"/>
      <c r="N85" s="10"/>
      <c r="O85" s="10"/>
      <c r="P85" s="10"/>
      <c r="Q85" s="10"/>
      <c r="R85" s="10"/>
      <c r="S85" s="10"/>
      <c r="T85" s="10"/>
      <c r="U85" s="10"/>
    </row>
    <row r="86" spans="1:21" x14ac:dyDescent="0.25">
      <c r="A86" s="10"/>
      <c r="B86" s="10"/>
      <c r="C86" s="10"/>
      <c r="D86" s="10"/>
      <c r="E86" s="10"/>
      <c r="F86" s="10"/>
      <c r="G86" s="10"/>
      <c r="H86" s="10"/>
      <c r="I86" s="10"/>
      <c r="J86" s="10"/>
      <c r="K86" s="10"/>
      <c r="L86" s="10"/>
      <c r="M86" s="10"/>
      <c r="N86" s="10"/>
      <c r="O86" s="10"/>
      <c r="P86" s="10"/>
      <c r="Q86" s="10"/>
      <c r="R86" s="10"/>
      <c r="S86" s="10"/>
      <c r="T86" s="10"/>
      <c r="U86" s="10"/>
    </row>
    <row r="87" spans="1:21" x14ac:dyDescent="0.25">
      <c r="A87" s="10"/>
      <c r="B87" s="10"/>
      <c r="C87" s="10"/>
      <c r="D87" s="10"/>
      <c r="E87" s="10"/>
      <c r="F87" s="10"/>
      <c r="G87" s="10"/>
      <c r="H87" s="10"/>
      <c r="I87" s="10"/>
      <c r="J87" s="10"/>
      <c r="K87" s="10"/>
      <c r="L87" s="10"/>
      <c r="M87" s="10"/>
      <c r="N87" s="10"/>
      <c r="O87" s="10"/>
      <c r="P87" s="10"/>
      <c r="Q87" s="10"/>
      <c r="R87" s="10"/>
      <c r="S87" s="10"/>
      <c r="T87" s="10"/>
      <c r="U87" s="10"/>
    </row>
    <row r="88" spans="1:21" x14ac:dyDescent="0.25">
      <c r="A88" s="10"/>
      <c r="B88" s="10"/>
      <c r="C88" s="10"/>
      <c r="D88" s="10"/>
      <c r="E88" s="10"/>
      <c r="F88" s="10"/>
      <c r="G88" s="10"/>
      <c r="H88" s="10"/>
      <c r="I88" s="10"/>
      <c r="J88" s="10"/>
      <c r="K88" s="10"/>
      <c r="L88" s="10"/>
      <c r="M88" s="10"/>
      <c r="N88" s="10"/>
      <c r="O88" s="10"/>
      <c r="P88" s="10"/>
      <c r="Q88" s="10"/>
      <c r="R88" s="10"/>
      <c r="S88" s="10"/>
      <c r="T88" s="10"/>
      <c r="U88" s="10"/>
    </row>
    <row r="89" spans="1:21" x14ac:dyDescent="0.25">
      <c r="A89" s="10"/>
      <c r="B89" s="10"/>
      <c r="C89" s="10"/>
      <c r="D89" s="10"/>
      <c r="E89" s="10"/>
      <c r="F89" s="10"/>
      <c r="G89" s="10"/>
      <c r="H89" s="10"/>
      <c r="I89" s="10"/>
      <c r="J89" s="10"/>
      <c r="K89" s="10"/>
      <c r="L89" s="10"/>
      <c r="M89" s="10"/>
      <c r="N89" s="10"/>
      <c r="O89" s="10"/>
      <c r="P89" s="10"/>
      <c r="Q89" s="10"/>
      <c r="R89" s="10"/>
      <c r="S89" s="10"/>
      <c r="T89" s="10"/>
      <c r="U89" s="10"/>
    </row>
    <row r="90" spans="1:21" x14ac:dyDescent="0.25">
      <c r="A90" s="10"/>
      <c r="B90" s="10"/>
      <c r="C90" s="10"/>
      <c r="D90" s="10"/>
      <c r="E90" s="10"/>
      <c r="F90" s="10"/>
      <c r="G90" s="10"/>
      <c r="H90" s="10"/>
      <c r="I90" s="10"/>
      <c r="J90" s="10"/>
      <c r="K90" s="10"/>
      <c r="L90" s="10"/>
      <c r="M90" s="10"/>
      <c r="N90" s="10"/>
      <c r="O90" s="10"/>
      <c r="P90" s="10"/>
      <c r="Q90" s="10"/>
      <c r="R90" s="10"/>
      <c r="S90" s="10"/>
      <c r="T90" s="10"/>
      <c r="U90" s="10"/>
    </row>
    <row r="91" spans="1:21" x14ac:dyDescent="0.25">
      <c r="A91" s="10"/>
      <c r="B91" s="10"/>
      <c r="C91" s="10"/>
      <c r="D91" s="10"/>
      <c r="E91" s="10"/>
      <c r="F91" s="10"/>
      <c r="G91" s="10"/>
      <c r="H91" s="10"/>
      <c r="I91" s="10"/>
      <c r="J91" s="10"/>
      <c r="K91" s="10"/>
      <c r="L91" s="10"/>
      <c r="M91" s="10"/>
      <c r="N91" s="10"/>
      <c r="O91" s="10"/>
      <c r="P91" s="10"/>
      <c r="Q91" s="10"/>
      <c r="R91" s="10"/>
      <c r="S91" s="10"/>
      <c r="T91" s="10"/>
      <c r="U91" s="10"/>
    </row>
    <row r="92" spans="1:21" x14ac:dyDescent="0.25">
      <c r="A92" s="10"/>
      <c r="B92" s="10"/>
      <c r="C92" s="10"/>
      <c r="D92" s="10"/>
      <c r="E92" s="10"/>
      <c r="F92" s="10"/>
      <c r="G92" s="10"/>
      <c r="H92" s="10"/>
      <c r="I92" s="10"/>
      <c r="J92" s="10"/>
      <c r="K92" s="10"/>
      <c r="L92" s="10"/>
      <c r="M92" s="10"/>
      <c r="N92" s="10"/>
      <c r="O92" s="10"/>
      <c r="P92" s="10"/>
      <c r="Q92" s="10"/>
      <c r="R92" s="10"/>
      <c r="S92" s="10"/>
      <c r="T92" s="10"/>
      <c r="U92" s="10"/>
    </row>
    <row r="93" spans="1:21" x14ac:dyDescent="0.25">
      <c r="A93" s="10"/>
      <c r="B93" s="10"/>
      <c r="C93" s="10"/>
      <c r="D93" s="10"/>
      <c r="E93" s="10"/>
      <c r="F93" s="10"/>
      <c r="G93" s="10"/>
      <c r="H93" s="10"/>
      <c r="I93" s="10"/>
      <c r="J93" s="10"/>
      <c r="K93" s="10"/>
      <c r="L93" s="10"/>
      <c r="M93" s="10"/>
      <c r="N93" s="10"/>
      <c r="O93" s="10"/>
      <c r="P93" s="10"/>
      <c r="Q93" s="10"/>
      <c r="R93" s="10"/>
      <c r="S93" s="10"/>
      <c r="T93" s="10"/>
      <c r="U93" s="10"/>
    </row>
    <row r="94" spans="1:21" x14ac:dyDescent="0.25">
      <c r="A94" s="10"/>
      <c r="B94" s="10"/>
      <c r="C94" s="10"/>
      <c r="D94" s="10"/>
      <c r="E94" s="10"/>
      <c r="F94" s="10"/>
      <c r="G94" s="10"/>
      <c r="H94" s="10"/>
      <c r="I94" s="10"/>
      <c r="J94" s="10"/>
      <c r="K94" s="10"/>
      <c r="L94" s="10"/>
      <c r="M94" s="10"/>
      <c r="N94" s="10"/>
      <c r="O94" s="10"/>
      <c r="P94" s="10"/>
      <c r="Q94" s="10"/>
      <c r="R94" s="10"/>
      <c r="S94" s="10"/>
      <c r="T94" s="10"/>
      <c r="U94" s="10"/>
    </row>
    <row r="95" spans="1:21" x14ac:dyDescent="0.25">
      <c r="A95" s="10"/>
      <c r="B95" s="10"/>
      <c r="C95" s="10"/>
      <c r="D95" s="10"/>
      <c r="E95" s="10"/>
      <c r="F95" s="10"/>
      <c r="G95" s="10"/>
      <c r="H95" s="10"/>
      <c r="I95" s="10"/>
      <c r="J95" s="10"/>
      <c r="K95" s="10"/>
      <c r="L95" s="10"/>
      <c r="M95" s="10"/>
      <c r="N95" s="10"/>
      <c r="O95" s="10"/>
      <c r="P95" s="10"/>
      <c r="Q95" s="10"/>
      <c r="R95" s="10"/>
      <c r="S95" s="10"/>
      <c r="T95" s="10"/>
      <c r="U95" s="10"/>
    </row>
    <row r="96" spans="1:21" x14ac:dyDescent="0.25">
      <c r="A96" s="10"/>
      <c r="B96" s="10"/>
      <c r="C96" s="10"/>
      <c r="D96" s="10"/>
      <c r="E96" s="10"/>
      <c r="F96" s="10"/>
      <c r="G96" s="10"/>
      <c r="H96" s="10"/>
      <c r="I96" s="10"/>
      <c r="J96" s="10"/>
      <c r="K96" s="10"/>
      <c r="L96" s="10"/>
      <c r="M96" s="10"/>
      <c r="N96" s="10"/>
      <c r="O96" s="10"/>
      <c r="P96" s="10"/>
      <c r="Q96" s="10"/>
      <c r="R96" s="10"/>
      <c r="S96" s="10"/>
      <c r="T96" s="10"/>
      <c r="U96" s="10"/>
    </row>
    <row r="97" spans="1:21" x14ac:dyDescent="0.25">
      <c r="A97" s="10"/>
      <c r="B97" s="10"/>
      <c r="C97" s="10"/>
      <c r="D97" s="10"/>
      <c r="E97" s="10"/>
      <c r="F97" s="10"/>
      <c r="G97" s="10"/>
      <c r="H97" s="10"/>
      <c r="I97" s="10"/>
      <c r="J97" s="10"/>
      <c r="K97" s="10"/>
      <c r="L97" s="10"/>
      <c r="M97" s="10"/>
      <c r="N97" s="10"/>
      <c r="O97" s="10"/>
      <c r="P97" s="10"/>
      <c r="Q97" s="10"/>
      <c r="R97" s="10"/>
      <c r="S97" s="10"/>
      <c r="T97" s="10"/>
      <c r="U97" s="10"/>
    </row>
    <row r="98" spans="1:21" x14ac:dyDescent="0.25">
      <c r="A98" s="10"/>
      <c r="B98" s="10"/>
      <c r="C98" s="10"/>
      <c r="D98" s="10"/>
      <c r="E98" s="10"/>
      <c r="F98" s="10"/>
      <c r="G98" s="10"/>
      <c r="H98" s="10"/>
      <c r="I98" s="10"/>
      <c r="J98" s="10"/>
      <c r="K98" s="10"/>
      <c r="L98" s="10"/>
      <c r="M98" s="10"/>
      <c r="N98" s="10"/>
      <c r="O98" s="10"/>
      <c r="P98" s="10"/>
      <c r="Q98" s="10"/>
      <c r="R98" s="10"/>
      <c r="S98" s="10"/>
      <c r="T98" s="10"/>
      <c r="U98" s="10"/>
    </row>
    <row r="99" spans="1:21" x14ac:dyDescent="0.25">
      <c r="A99" s="10"/>
      <c r="B99" s="10"/>
      <c r="C99" s="10"/>
      <c r="D99" s="10"/>
      <c r="E99" s="10"/>
      <c r="F99" s="10"/>
      <c r="G99" s="10"/>
      <c r="H99" s="10"/>
      <c r="I99" s="10"/>
      <c r="J99" s="10"/>
      <c r="K99" s="10"/>
      <c r="L99" s="10"/>
      <c r="M99" s="10"/>
      <c r="N99" s="10"/>
      <c r="O99" s="10"/>
      <c r="P99" s="10"/>
      <c r="Q99" s="10"/>
      <c r="R99" s="10"/>
      <c r="S99" s="10"/>
      <c r="T99" s="10"/>
      <c r="U99" s="10"/>
    </row>
    <row r="100" spans="1:21" x14ac:dyDescent="0.25">
      <c r="A100" s="10"/>
      <c r="B100" s="10"/>
      <c r="C100" s="10"/>
      <c r="D100" s="10"/>
      <c r="E100" s="10"/>
      <c r="F100" s="10"/>
      <c r="G100" s="10"/>
      <c r="H100" s="10"/>
      <c r="I100" s="10"/>
      <c r="J100" s="10"/>
      <c r="K100" s="10"/>
      <c r="L100" s="10"/>
      <c r="M100" s="10"/>
      <c r="N100" s="10"/>
      <c r="O100" s="10"/>
      <c r="P100" s="10"/>
      <c r="Q100" s="10"/>
      <c r="R100" s="10"/>
      <c r="S100" s="10"/>
      <c r="T100" s="10"/>
      <c r="U100" s="10"/>
    </row>
    <row r="101" spans="1:21" x14ac:dyDescent="0.25">
      <c r="A101" s="10"/>
      <c r="B101" s="10"/>
      <c r="C101" s="10"/>
      <c r="D101" s="10"/>
      <c r="E101" s="10"/>
      <c r="F101" s="10"/>
      <c r="G101" s="10"/>
      <c r="H101" s="10"/>
      <c r="I101" s="10"/>
      <c r="J101" s="10"/>
      <c r="K101" s="10"/>
      <c r="L101" s="10"/>
      <c r="M101" s="10"/>
      <c r="N101" s="10"/>
      <c r="O101" s="10"/>
      <c r="P101" s="10"/>
      <c r="Q101" s="10"/>
      <c r="R101" s="10"/>
      <c r="S101" s="10"/>
      <c r="T101" s="10"/>
      <c r="U101" s="10"/>
    </row>
    <row r="102" spans="1:21" x14ac:dyDescent="0.25">
      <c r="A102" s="10"/>
      <c r="B102" s="10"/>
      <c r="C102" s="10"/>
      <c r="D102" s="10"/>
      <c r="E102" s="10"/>
      <c r="F102" s="10"/>
      <c r="G102" s="10"/>
      <c r="H102" s="10"/>
      <c r="I102" s="10"/>
      <c r="J102" s="10"/>
      <c r="K102" s="10"/>
      <c r="L102" s="10"/>
      <c r="M102" s="10"/>
      <c r="N102" s="10"/>
      <c r="O102" s="10"/>
      <c r="P102" s="10"/>
      <c r="Q102" s="10"/>
      <c r="R102" s="10"/>
      <c r="S102" s="10"/>
      <c r="T102" s="10"/>
      <c r="U102" s="10"/>
    </row>
    <row r="103" spans="1:21" x14ac:dyDescent="0.25">
      <c r="A103" s="10"/>
      <c r="B103" s="10"/>
      <c r="C103" s="10"/>
      <c r="D103" s="10"/>
      <c r="E103" s="10"/>
      <c r="F103" s="10"/>
      <c r="G103" s="10"/>
      <c r="H103" s="10"/>
      <c r="I103" s="10"/>
      <c r="J103" s="10"/>
      <c r="K103" s="10"/>
      <c r="L103" s="10"/>
      <c r="M103" s="10"/>
      <c r="N103" s="10"/>
      <c r="O103" s="10"/>
      <c r="P103" s="10"/>
      <c r="Q103" s="10"/>
      <c r="R103" s="10"/>
      <c r="S103" s="10"/>
      <c r="T103" s="10"/>
      <c r="U103" s="10"/>
    </row>
    <row r="104" spans="1:21" x14ac:dyDescent="0.25">
      <c r="A104" s="10"/>
      <c r="B104" s="10"/>
      <c r="C104" s="10"/>
      <c r="D104" s="10"/>
      <c r="E104" s="10"/>
      <c r="F104" s="10"/>
      <c r="G104" s="10"/>
      <c r="H104" s="10"/>
      <c r="I104" s="10"/>
      <c r="J104" s="10"/>
      <c r="K104" s="10"/>
      <c r="L104" s="10"/>
      <c r="M104" s="10"/>
      <c r="N104" s="10"/>
      <c r="O104" s="10"/>
      <c r="P104" s="10"/>
      <c r="Q104" s="10"/>
      <c r="R104" s="10"/>
      <c r="S104" s="10"/>
      <c r="T104" s="10"/>
      <c r="U104" s="10"/>
    </row>
    <row r="105" spans="1:21" x14ac:dyDescent="0.25">
      <c r="A105" s="10"/>
      <c r="B105" s="10"/>
      <c r="C105" s="10"/>
      <c r="D105" s="10"/>
      <c r="E105" s="10"/>
      <c r="F105" s="10"/>
      <c r="G105" s="10"/>
      <c r="H105" s="10"/>
      <c r="I105" s="10"/>
      <c r="J105" s="10"/>
      <c r="K105" s="10"/>
      <c r="L105" s="10"/>
      <c r="M105" s="10"/>
      <c r="N105" s="10"/>
      <c r="O105" s="10"/>
      <c r="P105" s="10"/>
      <c r="Q105" s="10"/>
      <c r="R105" s="10"/>
      <c r="S105" s="10"/>
      <c r="T105" s="10"/>
      <c r="U105" s="10"/>
    </row>
    <row r="106" spans="1:21" x14ac:dyDescent="0.25">
      <c r="A106" s="10"/>
      <c r="B106" s="10"/>
      <c r="C106" s="10"/>
      <c r="D106" s="10"/>
      <c r="E106" s="10"/>
      <c r="F106" s="10"/>
      <c r="G106" s="10"/>
      <c r="H106" s="10"/>
      <c r="I106" s="10"/>
      <c r="J106" s="10"/>
      <c r="K106" s="10"/>
      <c r="L106" s="10"/>
      <c r="M106" s="10"/>
      <c r="N106" s="10"/>
      <c r="O106" s="10"/>
      <c r="P106" s="10"/>
      <c r="Q106" s="10"/>
      <c r="R106" s="10"/>
      <c r="S106" s="10"/>
      <c r="T106" s="10"/>
      <c r="U106" s="10"/>
    </row>
    <row r="107" spans="1:21" x14ac:dyDescent="0.25">
      <c r="A107" s="10"/>
      <c r="B107" s="10"/>
      <c r="C107" s="10"/>
      <c r="D107" s="10"/>
      <c r="E107" s="10"/>
      <c r="F107" s="10"/>
      <c r="G107" s="10"/>
      <c r="H107" s="10"/>
      <c r="I107" s="10"/>
      <c r="J107" s="10"/>
      <c r="K107" s="10"/>
      <c r="L107" s="10"/>
      <c r="M107" s="10"/>
      <c r="N107" s="10"/>
      <c r="O107" s="10"/>
      <c r="P107" s="10"/>
      <c r="Q107" s="10"/>
      <c r="R107" s="10"/>
      <c r="S107" s="10"/>
      <c r="T107" s="10"/>
      <c r="U107" s="10"/>
    </row>
    <row r="108" spans="1:21" x14ac:dyDescent="0.25">
      <c r="A108" s="10"/>
      <c r="B108" s="10"/>
      <c r="C108" s="10"/>
      <c r="D108" s="10"/>
      <c r="E108" s="10"/>
      <c r="F108" s="10"/>
      <c r="G108" s="10"/>
      <c r="H108" s="10"/>
      <c r="I108" s="10"/>
      <c r="J108" s="10"/>
      <c r="K108" s="10"/>
      <c r="L108" s="10"/>
      <c r="M108" s="10"/>
      <c r="N108" s="10"/>
      <c r="O108" s="10"/>
      <c r="P108" s="10"/>
      <c r="Q108" s="10"/>
      <c r="R108" s="10"/>
      <c r="S108" s="10"/>
      <c r="T108" s="10"/>
      <c r="U108" s="10"/>
    </row>
    <row r="109" spans="1:21" x14ac:dyDescent="0.25">
      <c r="A109" s="10"/>
      <c r="B109" s="10"/>
      <c r="C109" s="10"/>
      <c r="D109" s="10"/>
      <c r="E109" s="10"/>
      <c r="F109" s="10"/>
      <c r="G109" s="10"/>
      <c r="H109" s="10"/>
      <c r="I109" s="10"/>
      <c r="J109" s="10"/>
      <c r="K109" s="10"/>
      <c r="L109" s="10"/>
      <c r="M109" s="10"/>
      <c r="N109" s="10"/>
      <c r="O109" s="10"/>
      <c r="P109" s="10"/>
      <c r="Q109" s="10"/>
      <c r="R109" s="10"/>
      <c r="S109" s="10"/>
      <c r="T109" s="10"/>
      <c r="U109" s="10"/>
    </row>
    <row r="110" spans="1:21" x14ac:dyDescent="0.25">
      <c r="A110" s="10"/>
      <c r="B110" s="10"/>
      <c r="C110" s="10"/>
      <c r="D110" s="10"/>
      <c r="E110" s="10"/>
      <c r="F110" s="10"/>
      <c r="G110" s="10"/>
      <c r="H110" s="10"/>
      <c r="I110" s="10"/>
      <c r="J110" s="10"/>
      <c r="K110" s="10"/>
      <c r="L110" s="10"/>
      <c r="M110" s="10"/>
      <c r="N110" s="10"/>
      <c r="O110" s="10"/>
      <c r="P110" s="10"/>
      <c r="Q110" s="10"/>
      <c r="R110" s="10"/>
      <c r="S110" s="10"/>
      <c r="T110" s="10"/>
      <c r="U110" s="10"/>
    </row>
    <row r="111" spans="1:21" x14ac:dyDescent="0.25">
      <c r="A111" s="10"/>
      <c r="B111" s="10"/>
      <c r="C111" s="10"/>
      <c r="D111" s="10"/>
      <c r="E111" s="10"/>
      <c r="F111" s="10"/>
      <c r="G111" s="10"/>
      <c r="H111" s="10"/>
      <c r="I111" s="10"/>
      <c r="J111" s="10"/>
      <c r="K111" s="10"/>
      <c r="L111" s="10"/>
      <c r="M111" s="10"/>
      <c r="N111" s="10"/>
      <c r="O111" s="10"/>
      <c r="P111" s="10"/>
      <c r="Q111" s="10"/>
      <c r="R111" s="10"/>
      <c r="S111" s="10"/>
      <c r="T111" s="10"/>
      <c r="U111" s="10"/>
    </row>
    <row r="112" spans="1:21" x14ac:dyDescent="0.25">
      <c r="A112" s="10"/>
      <c r="B112" s="10"/>
      <c r="C112" s="10"/>
      <c r="D112" s="10"/>
      <c r="E112" s="10"/>
      <c r="F112" s="10"/>
      <c r="G112" s="10"/>
      <c r="H112" s="10"/>
      <c r="I112" s="10"/>
      <c r="J112" s="10"/>
      <c r="K112" s="10"/>
      <c r="L112" s="10"/>
      <c r="M112" s="10"/>
      <c r="N112" s="10"/>
      <c r="O112" s="10"/>
      <c r="P112" s="10"/>
      <c r="Q112" s="10"/>
      <c r="R112" s="10"/>
      <c r="S112" s="10"/>
      <c r="T112" s="10"/>
      <c r="U112" s="10"/>
    </row>
    <row r="113" spans="1:21" x14ac:dyDescent="0.25">
      <c r="A113" s="10"/>
      <c r="B113" s="10"/>
      <c r="C113" s="10"/>
      <c r="D113" s="10"/>
      <c r="E113" s="10"/>
      <c r="F113" s="10"/>
      <c r="G113" s="10"/>
      <c r="H113" s="10"/>
      <c r="I113" s="10"/>
      <c r="J113" s="10"/>
      <c r="K113" s="10"/>
      <c r="L113" s="10"/>
      <c r="M113" s="10"/>
      <c r="N113" s="10"/>
      <c r="O113" s="10"/>
      <c r="P113" s="10"/>
      <c r="Q113" s="10"/>
      <c r="R113" s="10"/>
      <c r="S113" s="10"/>
      <c r="T113" s="10"/>
      <c r="U113" s="10"/>
    </row>
    <row r="114" spans="1:21" x14ac:dyDescent="0.25">
      <c r="A114" s="10"/>
      <c r="B114" s="10"/>
      <c r="C114" s="10"/>
      <c r="D114" s="10"/>
      <c r="E114" s="10"/>
      <c r="F114" s="10"/>
      <c r="G114" s="10"/>
      <c r="H114" s="10"/>
      <c r="I114" s="10"/>
      <c r="J114" s="10"/>
      <c r="K114" s="10"/>
      <c r="L114" s="10"/>
      <c r="M114" s="10"/>
      <c r="N114" s="10"/>
      <c r="O114" s="10"/>
      <c r="P114" s="10"/>
      <c r="Q114" s="10"/>
      <c r="R114" s="10"/>
      <c r="S114" s="10"/>
      <c r="T114" s="10"/>
      <c r="U114" s="10"/>
    </row>
    <row r="115" spans="1:21" x14ac:dyDescent="0.25">
      <c r="A115" s="10"/>
      <c r="B115" s="10"/>
      <c r="C115" s="10"/>
      <c r="D115" s="10"/>
      <c r="E115" s="10"/>
      <c r="F115" s="10"/>
      <c r="G115" s="10"/>
      <c r="H115" s="10"/>
      <c r="I115" s="10"/>
      <c r="J115" s="10"/>
      <c r="K115" s="10"/>
      <c r="L115" s="10"/>
      <c r="M115" s="10"/>
      <c r="N115" s="10"/>
      <c r="O115" s="10"/>
      <c r="P115" s="10"/>
      <c r="Q115" s="10"/>
      <c r="R115" s="10"/>
      <c r="S115" s="10"/>
      <c r="T115" s="10"/>
      <c r="U115" s="10"/>
    </row>
    <row r="116" spans="1:21" x14ac:dyDescent="0.25">
      <c r="A116" s="10"/>
      <c r="B116" s="10"/>
      <c r="C116" s="10"/>
      <c r="D116" s="10"/>
      <c r="E116" s="10"/>
      <c r="F116" s="10"/>
      <c r="G116" s="10"/>
      <c r="H116" s="10"/>
      <c r="I116" s="10"/>
      <c r="J116" s="10"/>
      <c r="K116" s="10"/>
      <c r="L116" s="10"/>
      <c r="M116" s="10"/>
      <c r="N116" s="10"/>
      <c r="O116" s="10"/>
      <c r="P116" s="10"/>
      <c r="Q116" s="10"/>
      <c r="R116" s="10"/>
      <c r="S116" s="10"/>
      <c r="T116" s="10"/>
      <c r="U116" s="10"/>
    </row>
    <row r="117" spans="1:21" x14ac:dyDescent="0.25">
      <c r="A117" s="10"/>
      <c r="B117" s="10"/>
      <c r="C117" s="10"/>
      <c r="D117" s="10"/>
      <c r="E117" s="10"/>
      <c r="F117" s="10"/>
      <c r="G117" s="10"/>
      <c r="H117" s="10"/>
      <c r="I117" s="10"/>
      <c r="J117" s="10"/>
      <c r="K117" s="10"/>
      <c r="L117" s="10"/>
      <c r="M117" s="10"/>
      <c r="N117" s="10"/>
      <c r="O117" s="10"/>
      <c r="P117" s="10"/>
      <c r="Q117" s="10"/>
      <c r="R117" s="10"/>
      <c r="S117" s="10"/>
      <c r="T117" s="10"/>
      <c r="U117" s="10"/>
    </row>
    <row r="118" spans="1:21" x14ac:dyDescent="0.25">
      <c r="A118" s="10"/>
      <c r="B118" s="10"/>
      <c r="C118" s="10"/>
      <c r="D118" s="10"/>
      <c r="E118" s="10"/>
      <c r="F118" s="10"/>
      <c r="G118" s="10"/>
      <c r="H118" s="10"/>
      <c r="I118" s="10"/>
      <c r="J118" s="10"/>
      <c r="K118" s="10"/>
      <c r="L118" s="10"/>
      <c r="M118" s="10"/>
      <c r="N118" s="10"/>
      <c r="O118" s="10"/>
      <c r="P118" s="10"/>
      <c r="Q118" s="10"/>
      <c r="R118" s="10"/>
      <c r="S118" s="10"/>
      <c r="T118" s="10"/>
      <c r="U118" s="10"/>
    </row>
    <row r="119" spans="1:21" x14ac:dyDescent="0.25">
      <c r="A119" s="10"/>
      <c r="B119" s="10"/>
      <c r="C119" s="10"/>
      <c r="D119" s="10"/>
      <c r="E119" s="10"/>
      <c r="F119" s="10"/>
      <c r="G119" s="10"/>
      <c r="H119" s="10"/>
      <c r="I119" s="10"/>
      <c r="J119" s="10"/>
      <c r="K119" s="10"/>
      <c r="L119" s="10"/>
      <c r="M119" s="10"/>
      <c r="N119" s="10"/>
      <c r="O119" s="10"/>
      <c r="P119" s="10"/>
      <c r="Q119" s="10"/>
      <c r="R119" s="10"/>
      <c r="S119" s="10"/>
      <c r="T119" s="10"/>
      <c r="U119" s="10"/>
    </row>
    <row r="120" spans="1:21" x14ac:dyDescent="0.25">
      <c r="A120" s="10"/>
      <c r="B120" s="10"/>
      <c r="C120" s="10"/>
      <c r="D120" s="10"/>
      <c r="E120" s="10"/>
      <c r="F120" s="10"/>
      <c r="G120" s="10"/>
      <c r="H120" s="10"/>
      <c r="I120" s="10"/>
      <c r="J120" s="10"/>
      <c r="K120" s="10"/>
      <c r="L120" s="10"/>
      <c r="M120" s="10"/>
      <c r="N120" s="10"/>
      <c r="O120" s="10"/>
      <c r="P120" s="10"/>
      <c r="Q120" s="10"/>
      <c r="R120" s="10"/>
      <c r="S120" s="10"/>
      <c r="T120" s="10"/>
      <c r="U120" s="10"/>
    </row>
    <row r="121" spans="1:21" x14ac:dyDescent="0.25">
      <c r="A121" s="10"/>
      <c r="B121" s="10"/>
      <c r="C121" s="10"/>
      <c r="D121" s="10"/>
      <c r="E121" s="10"/>
      <c r="F121" s="10"/>
      <c r="G121" s="10"/>
      <c r="H121" s="10"/>
      <c r="I121" s="10"/>
      <c r="J121" s="10"/>
      <c r="K121" s="10"/>
      <c r="L121" s="10"/>
      <c r="M121" s="10"/>
      <c r="N121" s="10"/>
      <c r="O121" s="10"/>
      <c r="P121" s="10"/>
      <c r="Q121" s="10"/>
      <c r="R121" s="10"/>
      <c r="S121" s="10"/>
      <c r="T121" s="10"/>
      <c r="U121" s="10"/>
    </row>
    <row r="122" spans="1:21" x14ac:dyDescent="0.25">
      <c r="A122" s="10"/>
      <c r="B122" s="10"/>
      <c r="C122" s="10"/>
      <c r="D122" s="10"/>
      <c r="E122" s="10"/>
      <c r="F122" s="10"/>
      <c r="G122" s="10"/>
      <c r="H122" s="10"/>
      <c r="I122" s="10"/>
      <c r="J122" s="10"/>
      <c r="K122" s="10"/>
      <c r="L122" s="10"/>
      <c r="M122" s="10"/>
      <c r="N122" s="10"/>
      <c r="O122" s="10"/>
      <c r="P122" s="10"/>
      <c r="Q122" s="10"/>
      <c r="R122" s="10"/>
      <c r="S122" s="10"/>
      <c r="T122" s="10"/>
      <c r="U122" s="10"/>
    </row>
    <row r="123" spans="1:21" x14ac:dyDescent="0.25">
      <c r="A123" s="10"/>
      <c r="B123" s="10"/>
      <c r="C123" s="10"/>
      <c r="D123" s="10"/>
      <c r="E123" s="10"/>
      <c r="F123" s="10"/>
      <c r="G123" s="10"/>
      <c r="H123" s="10"/>
      <c r="I123" s="10"/>
      <c r="J123" s="10"/>
      <c r="K123" s="10"/>
      <c r="L123" s="10"/>
      <c r="M123" s="10"/>
      <c r="N123" s="10"/>
      <c r="O123" s="10"/>
      <c r="P123" s="10"/>
      <c r="Q123" s="10"/>
      <c r="R123" s="10"/>
      <c r="S123" s="10"/>
      <c r="T123" s="10"/>
      <c r="U123" s="10"/>
    </row>
    <row r="124" spans="1:21" x14ac:dyDescent="0.25">
      <c r="A124" s="10"/>
      <c r="B124" s="10"/>
      <c r="C124" s="10"/>
      <c r="D124" s="10"/>
      <c r="E124" s="10"/>
      <c r="F124" s="10"/>
      <c r="G124" s="10"/>
      <c r="H124" s="10"/>
      <c r="I124" s="10"/>
      <c r="J124" s="10"/>
      <c r="K124" s="10"/>
      <c r="L124" s="10"/>
      <c r="M124" s="10"/>
      <c r="N124" s="10"/>
      <c r="O124" s="10"/>
      <c r="P124" s="10"/>
      <c r="Q124" s="10"/>
      <c r="R124" s="10"/>
      <c r="S124" s="10"/>
      <c r="T124" s="10"/>
      <c r="U124" s="10"/>
    </row>
    <row r="125" spans="1:21" x14ac:dyDescent="0.25">
      <c r="A125" s="10"/>
      <c r="B125" s="10"/>
      <c r="C125" s="10"/>
      <c r="D125" s="10"/>
      <c r="E125" s="10"/>
      <c r="F125" s="10"/>
      <c r="G125" s="10"/>
      <c r="H125" s="10"/>
      <c r="I125" s="10"/>
      <c r="J125" s="10"/>
      <c r="K125" s="10"/>
      <c r="L125" s="10"/>
      <c r="M125" s="10"/>
      <c r="N125" s="10"/>
      <c r="O125" s="10"/>
      <c r="P125" s="10"/>
      <c r="Q125" s="10"/>
      <c r="R125" s="10"/>
      <c r="S125" s="10"/>
      <c r="T125" s="10"/>
      <c r="U125" s="10"/>
    </row>
    <row r="126" spans="1:21" x14ac:dyDescent="0.25">
      <c r="A126" s="10"/>
      <c r="B126" s="10"/>
      <c r="C126" s="10"/>
      <c r="D126" s="10"/>
      <c r="E126" s="10"/>
      <c r="F126" s="10"/>
      <c r="G126" s="10"/>
      <c r="H126" s="10"/>
      <c r="I126" s="10"/>
      <c r="J126" s="10"/>
      <c r="K126" s="10"/>
      <c r="L126" s="10"/>
      <c r="M126" s="10"/>
      <c r="N126" s="10"/>
      <c r="O126" s="10"/>
      <c r="P126" s="10"/>
      <c r="Q126" s="10"/>
      <c r="R126" s="10"/>
      <c r="S126" s="10"/>
      <c r="T126" s="10"/>
      <c r="U126" s="10"/>
    </row>
    <row r="127" spans="1:21" x14ac:dyDescent="0.25">
      <c r="A127" s="10"/>
      <c r="B127" s="10"/>
      <c r="C127" s="10"/>
      <c r="D127" s="10"/>
      <c r="E127" s="10"/>
      <c r="F127" s="10"/>
      <c r="G127" s="10"/>
      <c r="H127" s="10"/>
      <c r="I127" s="10"/>
      <c r="J127" s="10"/>
      <c r="K127" s="10"/>
      <c r="L127" s="10"/>
      <c r="M127" s="10"/>
      <c r="N127" s="10"/>
      <c r="O127" s="10"/>
      <c r="P127" s="10"/>
      <c r="Q127" s="10"/>
      <c r="R127" s="10"/>
      <c r="S127" s="10"/>
      <c r="T127" s="10"/>
      <c r="U127" s="10"/>
    </row>
    <row r="128" spans="1:21" x14ac:dyDescent="0.25">
      <c r="A128" s="10"/>
      <c r="B128" s="10"/>
      <c r="C128" s="10"/>
      <c r="D128" s="10"/>
      <c r="E128" s="10"/>
      <c r="F128" s="10"/>
      <c r="G128" s="10"/>
      <c r="H128" s="10"/>
      <c r="I128" s="10"/>
      <c r="J128" s="10"/>
      <c r="K128" s="10"/>
      <c r="L128" s="10"/>
      <c r="M128" s="10"/>
      <c r="N128" s="10"/>
      <c r="O128" s="10"/>
      <c r="P128" s="10"/>
      <c r="Q128" s="10"/>
      <c r="R128" s="10"/>
      <c r="S128" s="10"/>
      <c r="T128" s="10"/>
      <c r="U128" s="10"/>
    </row>
    <row r="129" spans="1:21" x14ac:dyDescent="0.25">
      <c r="A129" s="10"/>
      <c r="B129" s="10"/>
      <c r="C129" s="10"/>
      <c r="D129" s="10"/>
      <c r="E129" s="10"/>
      <c r="F129" s="10"/>
      <c r="G129" s="10"/>
      <c r="H129" s="10"/>
      <c r="I129" s="10"/>
      <c r="J129" s="10"/>
      <c r="K129" s="10"/>
      <c r="L129" s="10"/>
      <c r="M129" s="10"/>
      <c r="N129" s="10"/>
      <c r="O129" s="10"/>
      <c r="P129" s="10"/>
      <c r="Q129" s="10"/>
      <c r="R129" s="10"/>
      <c r="S129" s="10"/>
      <c r="T129" s="10"/>
      <c r="U129" s="10"/>
    </row>
    <row r="130" spans="1:21" x14ac:dyDescent="0.25">
      <c r="A130" s="10"/>
      <c r="B130" s="10"/>
      <c r="C130" s="10"/>
      <c r="D130" s="10"/>
      <c r="E130" s="10"/>
      <c r="F130" s="10"/>
      <c r="G130" s="10"/>
      <c r="H130" s="10"/>
      <c r="I130" s="10"/>
      <c r="J130" s="10"/>
      <c r="K130" s="10"/>
      <c r="L130" s="10"/>
      <c r="M130" s="10"/>
      <c r="N130" s="10"/>
      <c r="O130" s="10"/>
      <c r="P130" s="10"/>
      <c r="Q130" s="10"/>
      <c r="R130" s="10"/>
      <c r="S130" s="10"/>
      <c r="T130" s="10"/>
      <c r="U130" s="10"/>
    </row>
    <row r="131" spans="1:21" x14ac:dyDescent="0.25">
      <c r="A131" s="10"/>
      <c r="B131" s="10"/>
      <c r="C131" s="10"/>
      <c r="D131" s="10"/>
      <c r="E131" s="10"/>
      <c r="F131" s="10"/>
      <c r="G131" s="10"/>
      <c r="H131" s="10"/>
      <c r="I131" s="10"/>
      <c r="J131" s="10"/>
      <c r="K131" s="10"/>
      <c r="L131" s="10"/>
      <c r="M131" s="10"/>
      <c r="N131" s="10"/>
      <c r="O131" s="10"/>
      <c r="P131" s="10"/>
      <c r="Q131" s="10"/>
      <c r="R131" s="10"/>
      <c r="S131" s="10"/>
      <c r="T131" s="10"/>
      <c r="U131" s="10"/>
    </row>
    <row r="132" spans="1:21" x14ac:dyDescent="0.25">
      <c r="A132" s="10"/>
      <c r="B132" s="10"/>
      <c r="C132" s="10"/>
      <c r="D132" s="10"/>
      <c r="E132" s="10"/>
      <c r="F132" s="10"/>
      <c r="G132" s="10"/>
      <c r="H132" s="10"/>
      <c r="I132" s="10"/>
      <c r="J132" s="10"/>
      <c r="K132" s="10"/>
      <c r="L132" s="10"/>
      <c r="M132" s="10"/>
      <c r="N132" s="10"/>
      <c r="O132" s="10"/>
      <c r="P132" s="10"/>
      <c r="Q132" s="10"/>
      <c r="R132" s="10"/>
      <c r="S132" s="10"/>
      <c r="T132" s="10"/>
      <c r="U132" s="10"/>
    </row>
    <row r="133" spans="1:21" x14ac:dyDescent="0.25">
      <c r="A133" s="10"/>
      <c r="B133" s="10"/>
      <c r="C133" s="10"/>
      <c r="D133" s="10"/>
      <c r="E133" s="10"/>
      <c r="F133" s="10"/>
      <c r="G133" s="10"/>
      <c r="H133" s="10"/>
      <c r="I133" s="10"/>
      <c r="J133" s="10"/>
      <c r="K133" s="10"/>
      <c r="L133" s="10"/>
      <c r="M133" s="10"/>
      <c r="N133" s="10"/>
      <c r="O133" s="10"/>
      <c r="P133" s="10"/>
      <c r="Q133" s="10"/>
      <c r="R133" s="10"/>
      <c r="S133" s="10"/>
      <c r="T133" s="10"/>
      <c r="U133" s="10"/>
    </row>
    <row r="134" spans="1:21" x14ac:dyDescent="0.25">
      <c r="A134" s="10"/>
      <c r="B134" s="10"/>
      <c r="C134" s="10"/>
      <c r="D134" s="10"/>
      <c r="E134" s="10"/>
      <c r="F134" s="10"/>
      <c r="G134" s="10"/>
      <c r="H134" s="10"/>
      <c r="I134" s="10"/>
      <c r="J134" s="10"/>
      <c r="K134" s="10"/>
      <c r="L134" s="10"/>
      <c r="M134" s="10"/>
      <c r="N134" s="10"/>
      <c r="O134" s="10"/>
      <c r="P134" s="10"/>
      <c r="Q134" s="10"/>
      <c r="R134" s="10"/>
      <c r="S134" s="10"/>
      <c r="T134" s="10"/>
      <c r="U134" s="10"/>
    </row>
    <row r="135" spans="1:21" x14ac:dyDescent="0.25">
      <c r="A135" s="10"/>
      <c r="B135" s="10"/>
      <c r="C135" s="10"/>
      <c r="D135" s="10"/>
      <c r="E135" s="10"/>
      <c r="F135" s="10"/>
      <c r="G135" s="10"/>
      <c r="H135" s="10"/>
      <c r="I135" s="10"/>
      <c r="J135" s="10"/>
      <c r="K135" s="10"/>
      <c r="L135" s="10"/>
      <c r="M135" s="10"/>
      <c r="N135" s="10"/>
      <c r="O135" s="10"/>
      <c r="P135" s="10"/>
      <c r="Q135" s="10"/>
      <c r="R135" s="10"/>
      <c r="S135" s="10"/>
      <c r="T135" s="10"/>
      <c r="U135" s="10"/>
    </row>
    <row r="136" spans="1:21" x14ac:dyDescent="0.25">
      <c r="A136" s="10"/>
      <c r="B136" s="10"/>
      <c r="C136" s="10"/>
      <c r="D136" s="10"/>
      <c r="E136" s="10"/>
      <c r="F136" s="10"/>
      <c r="G136" s="10"/>
      <c r="H136" s="10"/>
      <c r="I136" s="10"/>
      <c r="J136" s="10"/>
      <c r="K136" s="10"/>
      <c r="L136" s="10"/>
      <c r="M136" s="10"/>
      <c r="N136" s="10"/>
      <c r="O136" s="10"/>
      <c r="P136" s="10"/>
      <c r="Q136" s="10"/>
      <c r="R136" s="10"/>
      <c r="S136" s="10"/>
      <c r="T136" s="10"/>
      <c r="U136" s="10"/>
    </row>
    <row r="137" spans="1:21" x14ac:dyDescent="0.25">
      <c r="A137" s="10"/>
      <c r="B137" s="10"/>
      <c r="C137" s="10"/>
      <c r="D137" s="10"/>
      <c r="E137" s="10"/>
      <c r="F137" s="10"/>
      <c r="G137" s="10"/>
      <c r="H137" s="10"/>
      <c r="I137" s="10"/>
      <c r="J137" s="10"/>
      <c r="K137" s="10"/>
      <c r="L137" s="10"/>
      <c r="M137" s="10"/>
      <c r="N137" s="10"/>
      <c r="O137" s="10"/>
      <c r="P137" s="10"/>
      <c r="Q137" s="10"/>
      <c r="R137" s="10"/>
      <c r="S137" s="10"/>
      <c r="T137" s="10"/>
      <c r="U137" s="10"/>
    </row>
    <row r="138" spans="1:21" x14ac:dyDescent="0.25">
      <c r="A138" s="10"/>
      <c r="B138" s="10"/>
      <c r="C138" s="10"/>
      <c r="D138" s="10"/>
      <c r="E138" s="10"/>
      <c r="F138" s="10"/>
      <c r="G138" s="10"/>
      <c r="H138" s="10"/>
      <c r="I138" s="10"/>
      <c r="J138" s="10"/>
      <c r="K138" s="10"/>
      <c r="L138" s="10"/>
      <c r="M138" s="10"/>
      <c r="N138" s="10"/>
      <c r="O138" s="10"/>
      <c r="P138" s="10"/>
      <c r="Q138" s="10"/>
      <c r="R138" s="10"/>
      <c r="S138" s="10"/>
      <c r="T138" s="10"/>
      <c r="U138" s="10"/>
    </row>
    <row r="139" spans="1:21" x14ac:dyDescent="0.25">
      <c r="A139" s="10"/>
      <c r="B139" s="10"/>
      <c r="C139" s="10"/>
      <c r="D139" s="10"/>
      <c r="E139" s="10"/>
      <c r="F139" s="10"/>
      <c r="G139" s="10"/>
      <c r="H139" s="10"/>
      <c r="I139" s="10"/>
      <c r="J139" s="10"/>
      <c r="K139" s="10"/>
      <c r="L139" s="10"/>
      <c r="M139" s="10"/>
      <c r="N139" s="10"/>
      <c r="O139" s="10"/>
      <c r="P139" s="10"/>
      <c r="Q139" s="10"/>
      <c r="R139" s="10"/>
      <c r="S139" s="10"/>
      <c r="T139" s="10"/>
      <c r="U139" s="10"/>
    </row>
    <row r="140" spans="1:21" x14ac:dyDescent="0.25">
      <c r="A140" s="10"/>
      <c r="B140" s="10"/>
      <c r="C140" s="10"/>
      <c r="D140" s="10"/>
      <c r="E140" s="10"/>
      <c r="F140" s="10"/>
      <c r="G140" s="10"/>
      <c r="H140" s="10"/>
      <c r="I140" s="10"/>
      <c r="J140" s="10"/>
      <c r="K140" s="10"/>
      <c r="L140" s="10"/>
      <c r="M140" s="10"/>
      <c r="N140" s="10"/>
      <c r="O140" s="10"/>
      <c r="P140" s="10"/>
      <c r="Q140" s="10"/>
      <c r="R140" s="10"/>
      <c r="S140" s="10"/>
      <c r="T140" s="10"/>
      <c r="U140" s="10"/>
    </row>
    <row r="141" spans="1:21" x14ac:dyDescent="0.25">
      <c r="A141" s="10"/>
      <c r="B141" s="10"/>
      <c r="C141" s="10"/>
      <c r="D141" s="10"/>
      <c r="E141" s="10"/>
      <c r="F141" s="10"/>
      <c r="G141" s="10"/>
      <c r="H141" s="10"/>
      <c r="I141" s="10"/>
      <c r="J141" s="10"/>
      <c r="K141" s="10"/>
      <c r="L141" s="10"/>
      <c r="M141" s="10"/>
      <c r="N141" s="10"/>
      <c r="O141" s="10"/>
      <c r="P141" s="10"/>
      <c r="Q141" s="10"/>
      <c r="R141" s="10"/>
      <c r="S141" s="10"/>
      <c r="T141" s="10"/>
      <c r="U141" s="10"/>
    </row>
    <row r="142" spans="1:21" x14ac:dyDescent="0.25">
      <c r="A142" s="10"/>
      <c r="B142" s="10"/>
      <c r="C142" s="10"/>
      <c r="D142" s="10"/>
      <c r="E142" s="10"/>
      <c r="F142" s="10"/>
      <c r="G142" s="10"/>
      <c r="H142" s="10"/>
      <c r="I142" s="10"/>
      <c r="J142" s="10"/>
      <c r="K142" s="10"/>
      <c r="L142" s="10"/>
      <c r="M142" s="10"/>
      <c r="N142" s="10"/>
      <c r="O142" s="10"/>
      <c r="P142" s="10"/>
      <c r="Q142" s="10"/>
      <c r="R142" s="10"/>
      <c r="S142" s="10"/>
      <c r="T142" s="10"/>
      <c r="U142" s="10"/>
    </row>
    <row r="143" spans="1:21" x14ac:dyDescent="0.25">
      <c r="A143" s="10"/>
      <c r="B143" s="10"/>
      <c r="C143" s="10"/>
      <c r="D143" s="10"/>
      <c r="E143" s="10"/>
      <c r="F143" s="10"/>
      <c r="G143" s="10"/>
      <c r="H143" s="10"/>
      <c r="I143" s="10"/>
      <c r="J143" s="10"/>
      <c r="K143" s="10"/>
      <c r="L143" s="10"/>
      <c r="M143" s="10"/>
      <c r="N143" s="10"/>
      <c r="O143" s="10"/>
      <c r="P143" s="10"/>
      <c r="Q143" s="10"/>
      <c r="R143" s="10"/>
      <c r="S143" s="10"/>
      <c r="T143" s="10"/>
      <c r="U143" s="10"/>
    </row>
    <row r="144" spans="1:21" x14ac:dyDescent="0.25">
      <c r="A144" s="10"/>
      <c r="B144" s="10"/>
      <c r="C144" s="10"/>
      <c r="D144" s="10"/>
      <c r="E144" s="10"/>
      <c r="F144" s="10"/>
      <c r="G144" s="10"/>
      <c r="H144" s="10"/>
      <c r="I144" s="10"/>
      <c r="J144" s="10"/>
      <c r="K144" s="10"/>
      <c r="L144" s="10"/>
      <c r="M144" s="10"/>
      <c r="N144" s="10"/>
      <c r="O144" s="10"/>
      <c r="P144" s="10"/>
      <c r="Q144" s="10"/>
      <c r="R144" s="10"/>
      <c r="S144" s="10"/>
      <c r="T144" s="10"/>
      <c r="U144" s="10"/>
    </row>
    <row r="145" spans="1:21" x14ac:dyDescent="0.25">
      <c r="A145" s="10"/>
      <c r="B145" s="10"/>
      <c r="C145" s="10"/>
      <c r="D145" s="10"/>
      <c r="E145" s="10"/>
      <c r="F145" s="10"/>
      <c r="G145" s="10"/>
      <c r="H145" s="10"/>
      <c r="I145" s="10"/>
      <c r="J145" s="10"/>
      <c r="K145" s="10"/>
      <c r="L145" s="10"/>
      <c r="M145" s="10"/>
      <c r="N145" s="10"/>
      <c r="O145" s="10"/>
      <c r="P145" s="10"/>
      <c r="Q145" s="10"/>
      <c r="R145" s="10"/>
      <c r="S145" s="10"/>
      <c r="T145" s="10"/>
      <c r="U145" s="10"/>
    </row>
    <row r="146" spans="1:21" x14ac:dyDescent="0.25">
      <c r="A146" s="10"/>
      <c r="B146" s="10"/>
      <c r="C146" s="10"/>
      <c r="D146" s="10"/>
      <c r="E146" s="10"/>
      <c r="F146" s="10"/>
      <c r="G146" s="10"/>
      <c r="H146" s="10"/>
      <c r="I146" s="10"/>
      <c r="J146" s="10"/>
      <c r="K146" s="10"/>
      <c r="L146" s="10"/>
      <c r="M146" s="10"/>
      <c r="N146" s="10"/>
      <c r="O146" s="10"/>
      <c r="P146" s="10"/>
      <c r="Q146" s="10"/>
      <c r="R146" s="10"/>
      <c r="S146" s="10"/>
      <c r="T146" s="10"/>
      <c r="U146" s="10"/>
    </row>
    <row r="147" spans="1:21" x14ac:dyDescent="0.25">
      <c r="A147" s="10"/>
      <c r="B147" s="10"/>
      <c r="C147" s="10"/>
      <c r="D147" s="10"/>
      <c r="E147" s="10"/>
      <c r="F147" s="10"/>
      <c r="G147" s="10"/>
      <c r="H147" s="10"/>
      <c r="I147" s="10"/>
      <c r="J147" s="10"/>
      <c r="K147" s="10"/>
      <c r="L147" s="10"/>
      <c r="M147" s="10"/>
      <c r="N147" s="10"/>
      <c r="O147" s="10"/>
      <c r="P147" s="10"/>
      <c r="Q147" s="10"/>
      <c r="R147" s="10"/>
      <c r="S147" s="10"/>
      <c r="T147" s="10"/>
      <c r="U147" s="10"/>
    </row>
    <row r="148" spans="1:21" x14ac:dyDescent="0.25">
      <c r="A148" s="10"/>
      <c r="B148" s="10"/>
      <c r="C148" s="10"/>
      <c r="D148" s="10"/>
      <c r="E148" s="10"/>
      <c r="F148" s="10"/>
      <c r="G148" s="10"/>
      <c r="H148" s="10"/>
      <c r="I148" s="10"/>
      <c r="J148" s="10"/>
      <c r="K148" s="10"/>
      <c r="L148" s="10"/>
      <c r="M148" s="10"/>
      <c r="N148" s="10"/>
      <c r="O148" s="10"/>
      <c r="P148" s="10"/>
      <c r="Q148" s="10"/>
      <c r="R148" s="10"/>
      <c r="S148" s="10"/>
      <c r="T148" s="10"/>
      <c r="U148" s="10"/>
    </row>
    <row r="149" spans="1:21" x14ac:dyDescent="0.25">
      <c r="A149" s="10"/>
      <c r="B149" s="10"/>
      <c r="C149" s="10"/>
      <c r="D149" s="10"/>
      <c r="E149" s="10"/>
      <c r="F149" s="10"/>
      <c r="G149" s="10"/>
      <c r="H149" s="10"/>
      <c r="I149" s="10"/>
      <c r="J149" s="10"/>
      <c r="K149" s="10"/>
      <c r="L149" s="10"/>
      <c r="M149" s="10"/>
      <c r="N149" s="10"/>
      <c r="O149" s="10"/>
      <c r="P149" s="10"/>
      <c r="Q149" s="10"/>
      <c r="R149" s="10"/>
      <c r="S149" s="10"/>
      <c r="T149" s="10"/>
      <c r="U149" s="10"/>
    </row>
    <row r="150" spans="1:21" x14ac:dyDescent="0.25">
      <c r="A150" s="10"/>
      <c r="B150" s="10"/>
      <c r="C150" s="10"/>
      <c r="D150" s="10"/>
      <c r="E150" s="10"/>
      <c r="F150" s="10"/>
      <c r="G150" s="10"/>
      <c r="H150" s="10"/>
      <c r="I150" s="10"/>
      <c r="J150" s="10"/>
      <c r="K150" s="10"/>
      <c r="L150" s="10"/>
      <c r="M150" s="10"/>
      <c r="N150" s="10"/>
      <c r="O150" s="10"/>
      <c r="P150" s="10"/>
      <c r="Q150" s="10"/>
      <c r="R150" s="10"/>
      <c r="S150" s="10"/>
      <c r="T150" s="10"/>
      <c r="U150" s="10"/>
    </row>
    <row r="151" spans="1:21" x14ac:dyDescent="0.25">
      <c r="A151" s="10"/>
      <c r="B151" s="10"/>
      <c r="C151" s="10"/>
      <c r="D151" s="10"/>
      <c r="E151" s="10"/>
      <c r="F151" s="10"/>
      <c r="G151" s="10"/>
      <c r="H151" s="10"/>
      <c r="I151" s="10"/>
      <c r="J151" s="10"/>
      <c r="K151" s="10"/>
      <c r="L151" s="10"/>
      <c r="M151" s="10"/>
      <c r="N151" s="10"/>
      <c r="O151" s="10"/>
      <c r="P151" s="10"/>
      <c r="Q151" s="10"/>
      <c r="R151" s="10"/>
      <c r="S151" s="10"/>
      <c r="T151" s="10"/>
      <c r="U151" s="10"/>
    </row>
    <row r="152" spans="1:21" x14ac:dyDescent="0.25">
      <c r="A152" s="10"/>
      <c r="B152" s="10"/>
      <c r="C152" s="10"/>
      <c r="D152" s="10"/>
      <c r="E152" s="10"/>
      <c r="F152" s="10"/>
      <c r="G152" s="10"/>
      <c r="H152" s="10"/>
      <c r="I152" s="10"/>
      <c r="J152" s="10"/>
      <c r="K152" s="10"/>
      <c r="L152" s="10"/>
      <c r="M152" s="10"/>
      <c r="N152" s="10"/>
      <c r="O152" s="10"/>
      <c r="P152" s="10"/>
      <c r="Q152" s="10"/>
      <c r="R152" s="10"/>
      <c r="S152" s="10"/>
      <c r="T152" s="10"/>
      <c r="U152" s="10"/>
    </row>
    <row r="153" spans="1:21" x14ac:dyDescent="0.25">
      <c r="A153" s="10"/>
      <c r="B153" s="10"/>
      <c r="C153" s="10"/>
      <c r="D153" s="10"/>
      <c r="E153" s="10"/>
      <c r="F153" s="10"/>
      <c r="G153" s="10"/>
      <c r="H153" s="10"/>
      <c r="I153" s="10"/>
      <c r="J153" s="10"/>
      <c r="K153" s="10"/>
      <c r="L153" s="10"/>
      <c r="M153" s="10"/>
      <c r="N153" s="10"/>
      <c r="O153" s="10"/>
      <c r="P153" s="10"/>
      <c r="Q153" s="10"/>
      <c r="R153" s="10"/>
      <c r="S153" s="10"/>
      <c r="T153" s="10"/>
      <c r="U153" s="10"/>
    </row>
    <row r="154" spans="1:21" x14ac:dyDescent="0.25">
      <c r="A154" s="10"/>
      <c r="B154" s="10"/>
      <c r="C154" s="10"/>
      <c r="D154" s="10"/>
      <c r="E154" s="10"/>
      <c r="F154" s="10"/>
      <c r="G154" s="10"/>
      <c r="H154" s="10"/>
      <c r="I154" s="10"/>
      <c r="J154" s="10"/>
      <c r="K154" s="10"/>
      <c r="L154" s="10"/>
      <c r="M154" s="10"/>
      <c r="N154" s="10"/>
      <c r="O154" s="10"/>
      <c r="P154" s="10"/>
      <c r="Q154" s="10"/>
      <c r="R154" s="10"/>
      <c r="S154" s="10"/>
      <c r="T154" s="10"/>
      <c r="U154" s="10"/>
    </row>
    <row r="155" spans="1:21" x14ac:dyDescent="0.25">
      <c r="A155" s="10"/>
      <c r="B155" s="10"/>
      <c r="C155" s="10"/>
      <c r="D155" s="10"/>
      <c r="E155" s="10"/>
      <c r="F155" s="10"/>
      <c r="G155" s="10"/>
      <c r="H155" s="10"/>
      <c r="I155" s="10"/>
      <c r="J155" s="10"/>
      <c r="K155" s="10"/>
      <c r="L155" s="10"/>
      <c r="M155" s="10"/>
      <c r="N155" s="10"/>
      <c r="O155" s="10"/>
      <c r="P155" s="10"/>
      <c r="Q155" s="10"/>
      <c r="R155" s="10"/>
      <c r="S155" s="10"/>
      <c r="T155" s="10"/>
      <c r="U155" s="10"/>
    </row>
    <row r="156" spans="1:21" x14ac:dyDescent="0.25">
      <c r="A156" s="10"/>
      <c r="B156" s="10"/>
      <c r="C156" s="10"/>
      <c r="D156" s="10"/>
      <c r="E156" s="10"/>
      <c r="F156" s="10"/>
      <c r="G156" s="10"/>
      <c r="H156" s="10"/>
      <c r="I156" s="10"/>
      <c r="J156" s="10"/>
      <c r="K156" s="10"/>
      <c r="L156" s="10"/>
      <c r="M156" s="10"/>
      <c r="N156" s="10"/>
      <c r="O156" s="10"/>
      <c r="P156" s="10"/>
      <c r="Q156" s="10"/>
      <c r="R156" s="10"/>
      <c r="S156" s="10"/>
      <c r="T156" s="10"/>
      <c r="U156" s="10"/>
    </row>
    <row r="157" spans="1:21" x14ac:dyDescent="0.25">
      <c r="A157" s="10"/>
      <c r="B157" s="10"/>
      <c r="C157" s="10"/>
      <c r="D157" s="10"/>
      <c r="E157" s="10"/>
      <c r="F157" s="10"/>
      <c r="G157" s="10"/>
      <c r="H157" s="10"/>
      <c r="I157" s="10"/>
      <c r="J157" s="10"/>
      <c r="K157" s="10"/>
      <c r="L157" s="10"/>
      <c r="M157" s="10"/>
      <c r="N157" s="10"/>
      <c r="O157" s="10"/>
      <c r="P157" s="10"/>
      <c r="Q157" s="10"/>
      <c r="R157" s="10"/>
      <c r="S157" s="10"/>
      <c r="T157" s="10"/>
      <c r="U157" s="10"/>
    </row>
    <row r="158" spans="1:21" x14ac:dyDescent="0.25">
      <c r="A158" s="10"/>
      <c r="B158" s="10"/>
      <c r="C158" s="10"/>
      <c r="D158" s="10"/>
      <c r="E158" s="10"/>
      <c r="F158" s="10"/>
      <c r="G158" s="10"/>
      <c r="H158" s="10"/>
      <c r="I158" s="10"/>
      <c r="J158" s="10"/>
      <c r="K158" s="10"/>
      <c r="L158" s="10"/>
      <c r="M158" s="10"/>
      <c r="N158" s="10"/>
      <c r="O158" s="10"/>
      <c r="P158" s="10"/>
      <c r="Q158" s="10"/>
      <c r="R158" s="10"/>
      <c r="S158" s="10"/>
      <c r="T158" s="10"/>
      <c r="U158" s="10"/>
    </row>
    <row r="159" spans="1:21" x14ac:dyDescent="0.25">
      <c r="A159" s="10"/>
      <c r="B159" s="10"/>
      <c r="C159" s="10"/>
      <c r="D159" s="10"/>
      <c r="E159" s="10"/>
      <c r="F159" s="10"/>
      <c r="G159" s="10"/>
      <c r="H159" s="10"/>
      <c r="I159" s="10"/>
      <c r="J159" s="10"/>
      <c r="K159" s="10"/>
      <c r="L159" s="10"/>
      <c r="M159" s="10"/>
      <c r="N159" s="10"/>
      <c r="O159" s="10"/>
      <c r="P159" s="10"/>
      <c r="Q159" s="10"/>
      <c r="R159" s="10"/>
      <c r="S159" s="10"/>
      <c r="T159" s="10"/>
      <c r="U159" s="10"/>
    </row>
    <row r="160" spans="1:21" x14ac:dyDescent="0.25">
      <c r="A160" s="10"/>
      <c r="B160" s="10"/>
      <c r="C160" s="10"/>
      <c r="D160" s="10"/>
      <c r="E160" s="10"/>
      <c r="F160" s="10"/>
      <c r="G160" s="10"/>
      <c r="H160" s="10"/>
      <c r="I160" s="10"/>
      <c r="J160" s="10"/>
      <c r="K160" s="10"/>
      <c r="L160" s="10"/>
      <c r="M160" s="10"/>
      <c r="N160" s="10"/>
      <c r="O160" s="10"/>
      <c r="P160" s="10"/>
      <c r="Q160" s="10"/>
      <c r="R160" s="10"/>
      <c r="S160" s="10"/>
      <c r="T160" s="10"/>
      <c r="U160" s="10"/>
    </row>
    <row r="161" spans="1:21" x14ac:dyDescent="0.25">
      <c r="A161" s="10"/>
      <c r="B161" s="10"/>
      <c r="C161" s="10"/>
      <c r="D161" s="10"/>
      <c r="E161" s="10"/>
      <c r="F161" s="10"/>
      <c r="G161" s="10"/>
      <c r="H161" s="10"/>
      <c r="I161" s="10"/>
      <c r="J161" s="10"/>
      <c r="K161" s="10"/>
      <c r="L161" s="10"/>
      <c r="M161" s="10"/>
      <c r="N161" s="10"/>
      <c r="O161" s="10"/>
      <c r="P161" s="10"/>
      <c r="Q161" s="10"/>
      <c r="R161" s="10"/>
      <c r="S161" s="10"/>
      <c r="T161" s="10"/>
      <c r="U161" s="10"/>
    </row>
    <row r="162" spans="1:21" x14ac:dyDescent="0.25">
      <c r="A162" s="10"/>
      <c r="B162" s="10"/>
      <c r="C162" s="10"/>
      <c r="D162" s="10"/>
      <c r="E162" s="10"/>
      <c r="F162" s="10"/>
      <c r="G162" s="10"/>
      <c r="H162" s="10"/>
      <c r="I162" s="10"/>
      <c r="J162" s="10"/>
      <c r="K162" s="10"/>
      <c r="L162" s="10"/>
      <c r="M162" s="10"/>
      <c r="N162" s="10"/>
      <c r="O162" s="10"/>
      <c r="P162" s="10"/>
      <c r="Q162" s="10"/>
      <c r="R162" s="10"/>
      <c r="S162" s="10"/>
      <c r="T162" s="10"/>
      <c r="U162" s="10"/>
    </row>
    <row r="163" spans="1:21" x14ac:dyDescent="0.25">
      <c r="A163" s="10"/>
      <c r="B163" s="10"/>
      <c r="C163" s="10"/>
      <c r="D163" s="10"/>
      <c r="E163" s="10"/>
      <c r="F163" s="10"/>
      <c r="G163" s="10"/>
      <c r="H163" s="10"/>
      <c r="I163" s="10"/>
      <c r="J163" s="10"/>
      <c r="K163" s="10"/>
      <c r="L163" s="10"/>
      <c r="M163" s="10"/>
      <c r="N163" s="10"/>
      <c r="O163" s="10"/>
      <c r="P163" s="10"/>
      <c r="Q163" s="10"/>
      <c r="R163" s="10"/>
      <c r="S163" s="10"/>
      <c r="T163" s="10"/>
      <c r="U163" s="10"/>
    </row>
    <row r="164" spans="1:21" x14ac:dyDescent="0.25">
      <c r="A164" s="10"/>
      <c r="B164" s="10"/>
      <c r="C164" s="10"/>
      <c r="D164" s="10"/>
      <c r="E164" s="10"/>
      <c r="F164" s="10"/>
      <c r="G164" s="10"/>
      <c r="H164" s="10"/>
      <c r="I164" s="10"/>
      <c r="J164" s="10"/>
      <c r="K164" s="10"/>
      <c r="L164" s="10"/>
      <c r="M164" s="10"/>
      <c r="N164" s="10"/>
      <c r="O164" s="10"/>
      <c r="P164" s="10"/>
      <c r="Q164" s="10"/>
      <c r="R164" s="10"/>
      <c r="S164" s="10"/>
      <c r="T164" s="10"/>
      <c r="U164" s="10"/>
    </row>
    <row r="165" spans="1:21" x14ac:dyDescent="0.25">
      <c r="A165" s="10"/>
      <c r="B165" s="10"/>
      <c r="C165" s="10"/>
      <c r="D165" s="10"/>
      <c r="E165" s="10"/>
      <c r="F165" s="10"/>
      <c r="G165" s="10"/>
      <c r="H165" s="10"/>
      <c r="I165" s="10"/>
      <c r="J165" s="10"/>
      <c r="K165" s="10"/>
      <c r="L165" s="10"/>
      <c r="M165" s="10"/>
      <c r="N165" s="10"/>
      <c r="O165" s="10"/>
      <c r="P165" s="10"/>
      <c r="Q165" s="10"/>
      <c r="R165" s="10"/>
      <c r="S165" s="10"/>
      <c r="T165" s="10"/>
      <c r="U165" s="10"/>
    </row>
    <row r="166" spans="1:21" x14ac:dyDescent="0.25">
      <c r="A166" s="10"/>
      <c r="B166" s="10"/>
      <c r="C166" s="10"/>
      <c r="D166" s="10"/>
      <c r="E166" s="10"/>
      <c r="F166" s="10"/>
      <c r="G166" s="10"/>
      <c r="H166" s="10"/>
      <c r="I166" s="10"/>
      <c r="J166" s="10"/>
      <c r="K166" s="10"/>
      <c r="L166" s="10"/>
      <c r="M166" s="10"/>
      <c r="N166" s="10"/>
      <c r="O166" s="10"/>
      <c r="P166" s="10"/>
      <c r="Q166" s="10"/>
      <c r="R166" s="10"/>
      <c r="S166" s="10"/>
      <c r="T166" s="10"/>
      <c r="U166" s="10"/>
    </row>
    <row r="167" spans="1:21" x14ac:dyDescent="0.25">
      <c r="A167" s="10"/>
      <c r="B167" s="10"/>
      <c r="C167" s="10"/>
      <c r="D167" s="10"/>
      <c r="E167" s="10"/>
      <c r="F167" s="10"/>
      <c r="G167" s="10"/>
      <c r="H167" s="10"/>
      <c r="I167" s="10"/>
      <c r="J167" s="10"/>
      <c r="K167" s="10"/>
      <c r="L167" s="10"/>
      <c r="M167" s="10"/>
      <c r="N167" s="10"/>
      <c r="O167" s="10"/>
      <c r="P167" s="10"/>
      <c r="Q167" s="10"/>
      <c r="R167" s="10"/>
      <c r="S167" s="10"/>
      <c r="T167" s="10"/>
      <c r="U167" s="10"/>
    </row>
    <row r="168" spans="1:21" x14ac:dyDescent="0.25">
      <c r="A168" s="10"/>
      <c r="B168" s="10"/>
      <c r="C168" s="10"/>
      <c r="D168" s="10"/>
      <c r="E168" s="10"/>
      <c r="F168" s="10"/>
      <c r="G168" s="10"/>
      <c r="H168" s="10"/>
      <c r="I168" s="10"/>
      <c r="J168" s="10"/>
      <c r="K168" s="10"/>
      <c r="L168" s="10"/>
      <c r="M168" s="10"/>
      <c r="N168" s="10"/>
      <c r="O168" s="10"/>
      <c r="P168" s="10"/>
      <c r="Q168" s="10"/>
      <c r="R168" s="10"/>
      <c r="S168" s="10"/>
      <c r="T168" s="10"/>
      <c r="U168" s="10"/>
    </row>
    <row r="169" spans="1:21" x14ac:dyDescent="0.25">
      <c r="A169" s="10"/>
      <c r="B169" s="10"/>
      <c r="C169" s="10"/>
      <c r="D169" s="10"/>
      <c r="E169" s="10"/>
      <c r="F169" s="10"/>
      <c r="G169" s="10"/>
      <c r="H169" s="10"/>
      <c r="I169" s="10"/>
      <c r="J169" s="10"/>
      <c r="K169" s="10"/>
      <c r="L169" s="10"/>
      <c r="M169" s="10"/>
      <c r="N169" s="10"/>
      <c r="O169" s="10"/>
      <c r="P169" s="10"/>
      <c r="Q169" s="10"/>
      <c r="R169" s="10"/>
      <c r="S169" s="10"/>
      <c r="T169" s="10"/>
      <c r="U169" s="10"/>
    </row>
    <row r="170" spans="1:21" x14ac:dyDescent="0.25">
      <c r="A170" s="10"/>
      <c r="B170" s="10"/>
      <c r="C170" s="10"/>
      <c r="D170" s="10"/>
      <c r="E170" s="10"/>
      <c r="F170" s="10"/>
      <c r="G170" s="10"/>
      <c r="H170" s="10"/>
      <c r="I170" s="10"/>
      <c r="J170" s="10"/>
      <c r="K170" s="10"/>
      <c r="L170" s="10"/>
      <c r="M170" s="10"/>
      <c r="N170" s="10"/>
      <c r="O170" s="10"/>
      <c r="P170" s="10"/>
      <c r="Q170" s="10"/>
      <c r="R170" s="10"/>
      <c r="S170" s="10"/>
      <c r="T170" s="10"/>
      <c r="U170" s="10"/>
    </row>
    <row r="171" spans="1:21" x14ac:dyDescent="0.25">
      <c r="A171" s="10"/>
      <c r="B171" s="10"/>
      <c r="C171" s="10"/>
      <c r="D171" s="10"/>
      <c r="E171" s="10"/>
      <c r="F171" s="10"/>
      <c r="G171" s="10"/>
      <c r="H171" s="10"/>
      <c r="I171" s="10"/>
      <c r="J171" s="10"/>
      <c r="K171" s="10"/>
      <c r="L171" s="10"/>
      <c r="M171" s="10"/>
      <c r="N171" s="10"/>
      <c r="O171" s="10"/>
      <c r="P171" s="10"/>
      <c r="Q171" s="10"/>
      <c r="R171" s="10"/>
      <c r="S171" s="10"/>
      <c r="T171" s="10"/>
      <c r="U171" s="10"/>
    </row>
    <row r="172" spans="1:21" x14ac:dyDescent="0.25">
      <c r="A172" s="10"/>
      <c r="B172" s="10"/>
      <c r="C172" s="10"/>
      <c r="D172" s="10"/>
      <c r="E172" s="10"/>
      <c r="F172" s="10"/>
      <c r="G172" s="10"/>
      <c r="H172" s="10"/>
      <c r="I172" s="10"/>
      <c r="J172" s="10"/>
      <c r="K172" s="10"/>
      <c r="L172" s="10"/>
      <c r="M172" s="10"/>
      <c r="N172" s="10"/>
      <c r="O172" s="10"/>
      <c r="P172" s="10"/>
      <c r="Q172" s="10"/>
      <c r="R172" s="10"/>
      <c r="S172" s="10"/>
      <c r="T172" s="10"/>
      <c r="U172" s="10"/>
    </row>
    <row r="173" spans="1:21" x14ac:dyDescent="0.25">
      <c r="A173" s="10"/>
      <c r="B173" s="10"/>
      <c r="C173" s="10"/>
      <c r="D173" s="10"/>
      <c r="E173" s="10"/>
      <c r="F173" s="10"/>
      <c r="G173" s="10"/>
      <c r="H173" s="10"/>
      <c r="I173" s="10"/>
      <c r="J173" s="10"/>
      <c r="K173" s="10"/>
      <c r="L173" s="10"/>
      <c r="M173" s="10"/>
      <c r="N173" s="10"/>
      <c r="O173" s="10"/>
      <c r="P173" s="10"/>
      <c r="Q173" s="10"/>
      <c r="R173" s="10"/>
      <c r="S173" s="10"/>
      <c r="T173" s="10"/>
      <c r="U173" s="10"/>
    </row>
    <row r="174" spans="1:21" x14ac:dyDescent="0.25">
      <c r="A174" s="10"/>
      <c r="B174" s="10"/>
      <c r="C174" s="10"/>
      <c r="D174" s="10"/>
      <c r="E174" s="10"/>
      <c r="F174" s="10"/>
      <c r="G174" s="10"/>
      <c r="H174" s="10"/>
      <c r="I174" s="10"/>
      <c r="J174" s="10"/>
      <c r="K174" s="10"/>
      <c r="L174" s="10"/>
      <c r="M174" s="10"/>
      <c r="N174" s="10"/>
      <c r="O174" s="10"/>
      <c r="P174" s="10"/>
      <c r="Q174" s="10"/>
      <c r="R174" s="10"/>
      <c r="S174" s="10"/>
      <c r="T174" s="10"/>
      <c r="U174" s="10"/>
    </row>
    <row r="175" spans="1:21" x14ac:dyDescent="0.25">
      <c r="A175" s="10"/>
      <c r="B175" s="10"/>
      <c r="C175" s="10"/>
      <c r="D175" s="10"/>
      <c r="E175" s="10"/>
      <c r="F175" s="10"/>
      <c r="G175" s="10"/>
      <c r="H175" s="10"/>
      <c r="I175" s="10"/>
      <c r="J175" s="10"/>
      <c r="K175" s="10"/>
      <c r="L175" s="10"/>
      <c r="M175" s="10"/>
      <c r="N175" s="10"/>
      <c r="O175" s="10"/>
      <c r="P175" s="10"/>
      <c r="Q175" s="10"/>
      <c r="R175" s="10"/>
      <c r="S175" s="10"/>
      <c r="T175" s="10"/>
      <c r="U175" s="10"/>
    </row>
    <row r="176" spans="1:21" x14ac:dyDescent="0.25">
      <c r="A176" s="10"/>
      <c r="B176" s="10"/>
      <c r="C176" s="10"/>
      <c r="D176" s="10"/>
      <c r="E176" s="10"/>
      <c r="F176" s="10"/>
      <c r="G176" s="10"/>
      <c r="H176" s="10"/>
      <c r="I176" s="10"/>
      <c r="J176" s="10"/>
      <c r="K176" s="10"/>
      <c r="L176" s="10"/>
      <c r="M176" s="10"/>
      <c r="N176" s="10"/>
      <c r="O176" s="10"/>
      <c r="P176" s="10"/>
      <c r="Q176" s="10"/>
      <c r="R176" s="10"/>
      <c r="S176" s="10"/>
      <c r="T176" s="10"/>
      <c r="U176" s="10"/>
    </row>
    <row r="177" spans="1:21" x14ac:dyDescent="0.25">
      <c r="A177" s="10"/>
      <c r="B177" s="10"/>
      <c r="C177" s="10"/>
      <c r="D177" s="10"/>
      <c r="E177" s="10"/>
      <c r="F177" s="10"/>
      <c r="G177" s="10"/>
      <c r="H177" s="10"/>
      <c r="I177" s="10"/>
      <c r="J177" s="10"/>
      <c r="K177" s="10"/>
      <c r="L177" s="10"/>
      <c r="M177" s="10"/>
      <c r="N177" s="10"/>
      <c r="O177" s="10"/>
      <c r="P177" s="10"/>
      <c r="Q177" s="10"/>
      <c r="R177" s="10"/>
      <c r="S177" s="10"/>
      <c r="T177" s="10"/>
      <c r="U177" s="10"/>
    </row>
    <row r="178" spans="1:21" x14ac:dyDescent="0.25">
      <c r="A178" s="10"/>
      <c r="B178" s="10"/>
      <c r="C178" s="10"/>
      <c r="D178" s="10"/>
      <c r="E178" s="10"/>
      <c r="F178" s="10"/>
      <c r="G178" s="10"/>
      <c r="H178" s="10"/>
      <c r="I178" s="10"/>
      <c r="J178" s="10"/>
      <c r="K178" s="10"/>
      <c r="L178" s="10"/>
      <c r="M178" s="10"/>
      <c r="N178" s="10"/>
      <c r="O178" s="10"/>
      <c r="P178" s="10"/>
      <c r="Q178" s="10"/>
      <c r="R178" s="10"/>
      <c r="S178" s="10"/>
      <c r="T178" s="10"/>
      <c r="U178" s="10"/>
    </row>
    <row r="179" spans="1:21" x14ac:dyDescent="0.25">
      <c r="A179" s="10"/>
      <c r="B179" s="10"/>
      <c r="C179" s="10"/>
      <c r="D179" s="10"/>
      <c r="E179" s="10"/>
      <c r="F179" s="10"/>
      <c r="G179" s="10"/>
      <c r="H179" s="10"/>
      <c r="I179" s="10"/>
      <c r="J179" s="10"/>
      <c r="K179" s="10"/>
      <c r="L179" s="10"/>
      <c r="M179" s="10"/>
      <c r="N179" s="10"/>
      <c r="O179" s="10"/>
      <c r="P179" s="10"/>
      <c r="Q179" s="10"/>
      <c r="R179" s="10"/>
      <c r="S179" s="10"/>
      <c r="T179" s="10"/>
      <c r="U179" s="10"/>
    </row>
    <row r="180" spans="1:21" x14ac:dyDescent="0.25">
      <c r="A180" s="10"/>
      <c r="B180" s="10"/>
      <c r="C180" s="10"/>
      <c r="D180" s="10"/>
      <c r="E180" s="10"/>
      <c r="F180" s="10"/>
      <c r="G180" s="10"/>
      <c r="H180" s="10"/>
      <c r="I180" s="10"/>
      <c r="J180" s="10"/>
      <c r="K180" s="10"/>
      <c r="L180" s="10"/>
      <c r="M180" s="10"/>
      <c r="N180" s="10"/>
      <c r="O180" s="10"/>
      <c r="P180" s="10"/>
      <c r="Q180" s="10"/>
      <c r="R180" s="10"/>
      <c r="S180" s="10"/>
      <c r="T180" s="10"/>
      <c r="U180" s="10"/>
    </row>
    <row r="181" spans="1:21" x14ac:dyDescent="0.25">
      <c r="A181" s="10"/>
      <c r="B181" s="10"/>
      <c r="C181" s="10"/>
      <c r="D181" s="10"/>
      <c r="E181" s="10"/>
      <c r="F181" s="10"/>
      <c r="G181" s="10"/>
      <c r="H181" s="10"/>
      <c r="I181" s="10"/>
      <c r="J181" s="10"/>
      <c r="K181" s="10"/>
      <c r="L181" s="10"/>
      <c r="M181" s="10"/>
      <c r="N181" s="10"/>
      <c r="O181" s="10"/>
      <c r="P181" s="10"/>
      <c r="Q181" s="10"/>
      <c r="R181" s="10"/>
      <c r="S181" s="10"/>
      <c r="T181" s="10"/>
      <c r="U181" s="10"/>
    </row>
    <row r="182" spans="1:21" x14ac:dyDescent="0.25">
      <c r="A182" s="10"/>
      <c r="B182" s="10"/>
      <c r="C182" s="10"/>
      <c r="D182" s="10"/>
      <c r="E182" s="10"/>
      <c r="F182" s="10"/>
      <c r="G182" s="10"/>
      <c r="H182" s="10"/>
      <c r="I182" s="10"/>
      <c r="J182" s="10"/>
      <c r="K182" s="10"/>
      <c r="L182" s="10"/>
      <c r="M182" s="10"/>
      <c r="N182" s="10"/>
      <c r="O182" s="10"/>
      <c r="P182" s="10"/>
      <c r="Q182" s="10"/>
      <c r="R182" s="10"/>
      <c r="S182" s="10"/>
      <c r="T182" s="10"/>
      <c r="U182" s="10"/>
    </row>
    <row r="183" spans="1:21" x14ac:dyDescent="0.25">
      <c r="A183" s="10"/>
      <c r="B183" s="10"/>
      <c r="C183" s="10"/>
      <c r="D183" s="10"/>
      <c r="E183" s="10"/>
      <c r="F183" s="10"/>
      <c r="G183" s="10"/>
      <c r="H183" s="10"/>
      <c r="I183" s="10"/>
      <c r="J183" s="10"/>
      <c r="K183" s="10"/>
      <c r="L183" s="10"/>
      <c r="M183" s="10"/>
      <c r="N183" s="10"/>
      <c r="O183" s="10"/>
      <c r="P183" s="10"/>
      <c r="Q183" s="10"/>
      <c r="R183" s="10"/>
      <c r="S183" s="10"/>
      <c r="T183" s="10"/>
      <c r="U183" s="10"/>
    </row>
    <row r="184" spans="1:21" x14ac:dyDescent="0.25">
      <c r="A184" s="10"/>
      <c r="B184" s="10"/>
      <c r="C184" s="10"/>
      <c r="D184" s="10"/>
      <c r="E184" s="10"/>
      <c r="F184" s="10"/>
      <c r="G184" s="10"/>
      <c r="H184" s="10"/>
      <c r="I184" s="10"/>
      <c r="J184" s="10"/>
      <c r="K184" s="10"/>
      <c r="L184" s="10"/>
      <c r="M184" s="10"/>
      <c r="N184" s="10"/>
      <c r="O184" s="10"/>
      <c r="P184" s="10"/>
      <c r="Q184" s="10"/>
      <c r="R184" s="10"/>
      <c r="S184" s="10"/>
      <c r="T184" s="10"/>
      <c r="U184" s="10"/>
    </row>
    <row r="185" spans="1:21" x14ac:dyDescent="0.25">
      <c r="A185" s="10"/>
      <c r="B185" s="10"/>
      <c r="C185" s="10"/>
      <c r="D185" s="10"/>
      <c r="E185" s="10"/>
      <c r="F185" s="10"/>
      <c r="G185" s="10"/>
      <c r="H185" s="10"/>
      <c r="I185" s="10"/>
      <c r="J185" s="10"/>
      <c r="K185" s="10"/>
      <c r="L185" s="10"/>
      <c r="M185" s="10"/>
      <c r="N185" s="10"/>
      <c r="O185" s="10"/>
      <c r="P185" s="10"/>
      <c r="Q185" s="10"/>
      <c r="R185" s="10"/>
      <c r="S185" s="10"/>
      <c r="T185" s="10"/>
      <c r="U185" s="10"/>
    </row>
    <row r="186" spans="1:21" x14ac:dyDescent="0.25">
      <c r="A186" s="5"/>
      <c r="B186" s="5"/>
      <c r="C186" s="5"/>
      <c r="D186" s="5"/>
      <c r="E186" s="5"/>
      <c r="F186" s="5"/>
      <c r="G186" s="5"/>
      <c r="H186" s="5"/>
      <c r="I186" s="5"/>
      <c r="J186" s="5"/>
      <c r="K186" s="5"/>
      <c r="L186" s="5"/>
      <c r="M186" s="5"/>
      <c r="N186" s="5"/>
      <c r="O186" s="5"/>
      <c r="P186" s="5"/>
      <c r="Q186" s="5"/>
      <c r="R186" s="5"/>
      <c r="S186" s="5"/>
      <c r="T186" s="5"/>
      <c r="U186" s="5"/>
    </row>
    <row r="187" spans="1:21" x14ac:dyDescent="0.25">
      <c r="A187" s="5"/>
      <c r="B187" s="5"/>
      <c r="C187" s="5"/>
      <c r="D187" s="5"/>
      <c r="E187" s="5"/>
      <c r="F187" s="5"/>
      <c r="G187" s="5"/>
      <c r="H187" s="5"/>
      <c r="I187" s="5"/>
      <c r="J187" s="5"/>
      <c r="K187" s="5"/>
      <c r="L187" s="5"/>
      <c r="M187" s="5"/>
      <c r="N187" s="5"/>
      <c r="O187" s="5"/>
      <c r="P187" s="5"/>
      <c r="Q187" s="5"/>
      <c r="R187" s="5"/>
      <c r="S187" s="5"/>
      <c r="T187" s="5"/>
      <c r="U187" s="5"/>
    </row>
    <row r="188" spans="1:21" x14ac:dyDescent="0.25">
      <c r="A188" s="5"/>
      <c r="B188" s="5"/>
      <c r="C188" s="5"/>
      <c r="D188" s="5"/>
      <c r="E188" s="5"/>
      <c r="F188" s="5"/>
      <c r="G188" s="5"/>
      <c r="H188" s="5"/>
      <c r="I188" s="5"/>
      <c r="J188" s="5"/>
      <c r="K188" s="5"/>
      <c r="L188" s="5"/>
      <c r="M188" s="5"/>
      <c r="N188" s="5"/>
      <c r="O188" s="5"/>
      <c r="P188" s="5"/>
      <c r="Q188" s="5"/>
      <c r="R188" s="5"/>
      <c r="S188" s="5"/>
      <c r="T188" s="5"/>
      <c r="U188" s="5"/>
    </row>
    <row r="189" spans="1:21" x14ac:dyDescent="0.25">
      <c r="A189" s="5"/>
      <c r="B189" s="5"/>
      <c r="C189" s="5"/>
      <c r="D189" s="5"/>
      <c r="E189" s="5"/>
      <c r="F189" s="5"/>
      <c r="G189" s="5"/>
      <c r="H189" s="5"/>
      <c r="I189" s="5"/>
      <c r="J189" s="5"/>
      <c r="K189" s="5"/>
      <c r="L189" s="5"/>
      <c r="M189" s="5"/>
      <c r="N189" s="5"/>
      <c r="O189" s="5"/>
      <c r="P189" s="5"/>
      <c r="Q189" s="5"/>
      <c r="R189" s="5"/>
      <c r="S189" s="5"/>
      <c r="T189" s="5"/>
      <c r="U189" s="5"/>
    </row>
    <row r="190" spans="1:21" x14ac:dyDescent="0.25">
      <c r="A190" s="5"/>
      <c r="B190" s="5"/>
      <c r="C190" s="5"/>
      <c r="D190" s="5"/>
      <c r="E190" s="5"/>
      <c r="F190" s="5"/>
      <c r="G190" s="5"/>
      <c r="H190" s="5"/>
      <c r="I190" s="5"/>
      <c r="J190" s="5"/>
      <c r="K190" s="5"/>
      <c r="L190" s="5"/>
      <c r="M190" s="5"/>
      <c r="N190" s="5"/>
      <c r="O190" s="5"/>
      <c r="P190" s="5"/>
      <c r="Q190" s="5"/>
      <c r="R190" s="5"/>
      <c r="S190" s="5"/>
      <c r="T190" s="5"/>
      <c r="U190" s="5"/>
    </row>
    <row r="191" spans="1:21" x14ac:dyDescent="0.25">
      <c r="A191" s="5"/>
      <c r="B191" s="5"/>
      <c r="C191" s="5"/>
      <c r="D191" s="5"/>
      <c r="E191" s="5"/>
      <c r="F191" s="5"/>
      <c r="G191" s="5"/>
      <c r="H191" s="5"/>
      <c r="I191" s="5"/>
      <c r="J191" s="5"/>
      <c r="K191" s="5"/>
      <c r="L191" s="5"/>
      <c r="M191" s="5"/>
      <c r="N191" s="5"/>
      <c r="O191" s="5"/>
      <c r="P191" s="5"/>
      <c r="Q191" s="5"/>
      <c r="R191" s="5"/>
      <c r="S191" s="5"/>
      <c r="T191" s="5"/>
      <c r="U191" s="5"/>
    </row>
  </sheetData>
  <phoneticPr fontId="0" type="noConversion"/>
  <pageMargins left="0.75" right="0.75" top="1" bottom="1" header="0.5" footer="0.5"/>
  <pageSetup scale="41" orientation="landscape" horizontalDpi="4294967292" r:id="rId1"/>
  <headerFooter alignWithMargins="0"/>
  <rowBreaks count="1" manualBreakCount="1">
    <brk id="26" max="65535" man="1"/>
  </rowBreaks>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3CF4A1-32BB-42F8-916C-2FBD396D5CBD}">
  <dimension ref="A1:J198"/>
  <sheetViews>
    <sheetView topLeftCell="A171" zoomScaleNormal="100" workbookViewId="0">
      <selection activeCell="J194" sqref="J194"/>
    </sheetView>
  </sheetViews>
  <sheetFormatPr defaultRowHeight="12.5" x14ac:dyDescent="0.25"/>
  <cols>
    <col min="1" max="1" width="13.6328125" customWidth="1"/>
    <col min="2" max="2" width="30.26953125" customWidth="1"/>
    <col min="3" max="3" width="14.81640625" bestFit="1" customWidth="1"/>
    <col min="4" max="4" width="11.7265625" customWidth="1"/>
    <col min="5" max="5" width="13.1796875" customWidth="1"/>
    <col min="6" max="6" width="13" customWidth="1"/>
    <col min="7" max="7" width="12.7265625" customWidth="1"/>
    <col min="8" max="8" width="12.26953125" customWidth="1"/>
    <col min="9" max="9" width="59" bestFit="1" customWidth="1"/>
    <col min="10" max="10" width="4.1796875" customWidth="1"/>
  </cols>
  <sheetData>
    <row r="1" spans="1:10" ht="25" x14ac:dyDescent="0.25">
      <c r="A1" s="105" t="s">
        <v>773</v>
      </c>
    </row>
    <row r="2" spans="1:10" x14ac:dyDescent="0.25">
      <c r="A2" s="43" t="s">
        <v>16</v>
      </c>
      <c r="B2" s="102" t="str">
        <f>'VE-CA-1'!$B$2</f>
        <v>WTCS</v>
      </c>
    </row>
    <row r="3" spans="1:10" x14ac:dyDescent="0.25">
      <c r="A3" s="43" t="s">
        <v>17</v>
      </c>
      <c r="B3" s="118" t="str">
        <f>'VE-CA-1'!$B$3</f>
        <v>2026-27</v>
      </c>
    </row>
    <row r="4" spans="1:10" x14ac:dyDescent="0.25">
      <c r="A4" s="43" t="s">
        <v>19</v>
      </c>
      <c r="B4" s="119">
        <f>'VE-CA-1'!$B$5</f>
        <v>45996</v>
      </c>
    </row>
    <row r="5" spans="1:10" ht="13" x14ac:dyDescent="0.3">
      <c r="A5" s="123" t="s">
        <v>791</v>
      </c>
      <c r="C5" s="16"/>
      <c r="D5" s="16"/>
      <c r="E5" s="16"/>
      <c r="F5" s="16"/>
      <c r="G5" s="16"/>
      <c r="H5" s="16"/>
      <c r="I5" s="19"/>
    </row>
    <row r="6" spans="1:10" ht="25" x14ac:dyDescent="0.25">
      <c r="A6" s="18" t="s">
        <v>21</v>
      </c>
      <c r="B6" s="18" t="s">
        <v>22</v>
      </c>
      <c r="C6" s="120" t="s">
        <v>775</v>
      </c>
      <c r="D6" s="120" t="s">
        <v>776</v>
      </c>
      <c r="E6" s="120" t="s">
        <v>777</v>
      </c>
      <c r="F6" s="120" t="s">
        <v>778</v>
      </c>
      <c r="G6" s="120" t="s">
        <v>779</v>
      </c>
      <c r="H6" s="120" t="s">
        <v>780</v>
      </c>
      <c r="I6" s="45" t="s">
        <v>774</v>
      </c>
    </row>
    <row r="7" spans="1:10" x14ac:dyDescent="0.25">
      <c r="A7" t="s">
        <v>25</v>
      </c>
      <c r="B7" t="s">
        <v>26</v>
      </c>
      <c r="C7" s="25">
        <f>ROUND('VE-CA-6'!B7*$I$7,0)</f>
        <v>0</v>
      </c>
      <c r="D7" s="25">
        <f>ROUND('VE-CA-6'!B9*$I$7,0)</f>
        <v>0</v>
      </c>
      <c r="E7" s="25">
        <f>ROUND(I7-C7-D7-F7-G7-H7,0)</f>
        <v>0</v>
      </c>
      <c r="F7" s="25">
        <f>ROUND('VE-CA-6'!B13*$I$7,0)</f>
        <v>0</v>
      </c>
      <c r="G7" s="25">
        <f>ROUND('VE-CA-6'!B15*$I$7,0)</f>
        <v>0</v>
      </c>
      <c r="H7" s="25">
        <f>ROUND('VE-CA-6'!B17*$I$7,0)</f>
        <v>0</v>
      </c>
      <c r="I7" s="25">
        <f>'VE-CA-3'!D9</f>
        <v>0</v>
      </c>
    </row>
    <row r="8" spans="1:10" x14ac:dyDescent="0.25">
      <c r="A8" t="s">
        <v>27</v>
      </c>
      <c r="B8" t="s">
        <v>63</v>
      </c>
      <c r="C8" s="25">
        <f>ROUND('VE-CA-6'!B7*$I$8,0)</f>
        <v>0</v>
      </c>
      <c r="D8" s="25">
        <f>ROUND('VE-CA-6'!B9*$I$8,0)</f>
        <v>0</v>
      </c>
      <c r="E8" s="25">
        <f>ROUND(I8-C8-D8-F8-G8-H8,0)</f>
        <v>0</v>
      </c>
      <c r="F8" s="25">
        <f>ROUND('VE-CA-6'!B13*$I$8,0)</f>
        <v>0</v>
      </c>
      <c r="G8" s="25">
        <f>ROUND('VE-CA-6'!B15*$I$8,0)</f>
        <v>0</v>
      </c>
      <c r="H8" s="25">
        <f>ROUND('VE-CA-6'!B17*$I$8,0)</f>
        <v>0</v>
      </c>
      <c r="I8" s="25">
        <f>'VE-CA-3'!D10</f>
        <v>0</v>
      </c>
    </row>
    <row r="9" spans="1:10" x14ac:dyDescent="0.25">
      <c r="A9" t="s">
        <v>29</v>
      </c>
      <c r="B9" s="16" t="s">
        <v>30</v>
      </c>
      <c r="C9" s="26">
        <f>ROUND('VE-CA-6'!B7*$I$9,0)</f>
        <v>0</v>
      </c>
      <c r="D9" s="26">
        <f>ROUND('VE-CA-6'!B9*$I$9,0)</f>
        <v>0</v>
      </c>
      <c r="E9" s="26">
        <f>ROUND(I9-C9-D9-F9-G9-H9,0)</f>
        <v>0</v>
      </c>
      <c r="F9" s="26">
        <f>ROUND('VE-CA-6'!B13*$I$9,0)</f>
        <v>0</v>
      </c>
      <c r="G9" s="26">
        <f>ROUND('VE-CA-6'!B15*$I$9,0)</f>
        <v>0</v>
      </c>
      <c r="H9" s="26">
        <f>ROUND('VE-CA-6'!B17*$I$9,0)</f>
        <v>0</v>
      </c>
      <c r="I9" s="26">
        <f>'VE-CA-3'!D11</f>
        <v>0</v>
      </c>
    </row>
    <row r="10" spans="1:10" x14ac:dyDescent="0.25">
      <c r="A10" t="s">
        <v>50</v>
      </c>
      <c r="B10" s="5" t="s">
        <v>162</v>
      </c>
      <c r="C10" s="25">
        <f t="shared" ref="C10:I10" si="0">SUM(C7:C9)</f>
        <v>0</v>
      </c>
      <c r="D10" s="25">
        <f t="shared" si="0"/>
        <v>0</v>
      </c>
      <c r="E10" s="25">
        <f t="shared" si="0"/>
        <v>0</v>
      </c>
      <c r="F10" s="25">
        <f t="shared" si="0"/>
        <v>0</v>
      </c>
      <c r="G10" s="25">
        <f t="shared" si="0"/>
        <v>0</v>
      </c>
      <c r="H10" s="25">
        <f t="shared" si="0"/>
        <v>0</v>
      </c>
      <c r="I10" s="25">
        <f t="shared" si="0"/>
        <v>0</v>
      </c>
    </row>
    <row r="11" spans="1:10" x14ac:dyDescent="0.25">
      <c r="A11" t="s">
        <v>52</v>
      </c>
      <c r="B11" t="s">
        <v>64</v>
      </c>
      <c r="C11" s="25">
        <f>ROUND('VE-CA-6'!B7*$I$11,0)</f>
        <v>0</v>
      </c>
      <c r="D11" s="25">
        <f>ROUND('VE-CA-6'!B9*$I$11,0)</f>
        <v>0</v>
      </c>
      <c r="E11" s="25">
        <f>ROUND(I11-C11-D11-F11-G11-H11,0)</f>
        <v>0</v>
      </c>
      <c r="F11" s="25">
        <f>ROUND('VE-CA-6'!B13*$I$11,0)</f>
        <v>0</v>
      </c>
      <c r="G11" s="25">
        <f>ROUND('VE-CA-6'!B15*$I$11,0)</f>
        <v>0</v>
      </c>
      <c r="H11" s="25">
        <f>ROUND('VE-CA-6'!B17*$I$11,0)</f>
        <v>0</v>
      </c>
      <c r="I11" s="25">
        <f>'VE-CA-3'!D12</f>
        <v>0</v>
      </c>
    </row>
    <row r="12" spans="1:10" x14ac:dyDescent="0.25">
      <c r="A12" t="s">
        <v>31</v>
      </c>
      <c r="B12" s="16" t="s">
        <v>34</v>
      </c>
      <c r="C12" s="26">
        <f>ROUND('VE-CA-6'!B7*$I$12,0)</f>
        <v>0</v>
      </c>
      <c r="D12" s="26">
        <f>ROUND('VE-CA-6'!B9*$I$12,0)</f>
        <v>0</v>
      </c>
      <c r="E12" s="26">
        <f>ROUND(I12-C12-D12-F12-G12-H12,0)</f>
        <v>0</v>
      </c>
      <c r="F12" s="26">
        <f>ROUND('VE-CA-6'!B13*$I$12,0)</f>
        <v>0</v>
      </c>
      <c r="G12" s="26">
        <f>ROUND('VE-CA-6'!B15*$I$12,0)</f>
        <v>0</v>
      </c>
      <c r="H12" s="26">
        <f>ROUND('VE-CA-6'!B17*$I$12,0)</f>
        <v>0</v>
      </c>
      <c r="I12" s="26">
        <f>'VE-CA-3'!D13</f>
        <v>0</v>
      </c>
    </row>
    <row r="13" spans="1:10" x14ac:dyDescent="0.25">
      <c r="A13" t="s">
        <v>33</v>
      </c>
      <c r="B13" s="5" t="s">
        <v>163</v>
      </c>
      <c r="C13" s="25">
        <f t="shared" ref="C13:I13" si="1">SUM(C11:C12)</f>
        <v>0</v>
      </c>
      <c r="D13" s="25">
        <f t="shared" si="1"/>
        <v>0</v>
      </c>
      <c r="E13" s="25">
        <f t="shared" si="1"/>
        <v>0</v>
      </c>
      <c r="F13" s="25">
        <f t="shared" si="1"/>
        <v>0</v>
      </c>
      <c r="G13" s="25">
        <f t="shared" si="1"/>
        <v>0</v>
      </c>
      <c r="H13" s="25">
        <f t="shared" si="1"/>
        <v>0</v>
      </c>
      <c r="I13" s="25">
        <f t="shared" si="1"/>
        <v>0</v>
      </c>
    </row>
    <row r="14" spans="1:10" x14ac:dyDescent="0.25">
      <c r="A14" s="16" t="s">
        <v>35</v>
      </c>
      <c r="B14" s="86" t="s">
        <v>165</v>
      </c>
      <c r="C14" s="26">
        <f t="shared" ref="C14:I14" si="2">C10+C13</f>
        <v>0</v>
      </c>
      <c r="D14" s="26">
        <f t="shared" si="2"/>
        <v>0</v>
      </c>
      <c r="E14" s="26">
        <f t="shared" si="2"/>
        <v>0</v>
      </c>
      <c r="F14" s="26">
        <f t="shared" si="2"/>
        <v>0</v>
      </c>
      <c r="G14" s="26">
        <f t="shared" si="2"/>
        <v>0</v>
      </c>
      <c r="H14" s="26">
        <f t="shared" si="2"/>
        <v>0</v>
      </c>
      <c r="I14" s="26">
        <f t="shared" si="2"/>
        <v>0</v>
      </c>
      <c r="J14" t="s">
        <v>832</v>
      </c>
    </row>
    <row r="15" spans="1:10" x14ac:dyDescent="0.25">
      <c r="A15" t="s">
        <v>37</v>
      </c>
      <c r="B15" t="s">
        <v>65</v>
      </c>
      <c r="C15" s="27">
        <f>'VE-CA-6'!B6</f>
        <v>0</v>
      </c>
      <c r="D15" s="27">
        <f>'VE-CA-6'!B8</f>
        <v>0</v>
      </c>
      <c r="E15" s="27">
        <f>'VE-CA-6'!B10</f>
        <v>0</v>
      </c>
      <c r="F15" s="27">
        <f>'VE-CA-6'!B12</f>
        <v>0</v>
      </c>
      <c r="G15" s="27">
        <f>'VE-CA-6'!B14</f>
        <v>0</v>
      </c>
      <c r="H15" s="27">
        <f>'VE-CA-6'!B16</f>
        <v>0</v>
      </c>
      <c r="I15" s="27">
        <f>SUM(C15:H15)</f>
        <v>0</v>
      </c>
    </row>
    <row r="16" spans="1:10" x14ac:dyDescent="0.25">
      <c r="A16" t="s">
        <v>39</v>
      </c>
      <c r="B16" s="5" t="s">
        <v>164</v>
      </c>
      <c r="C16" s="25" t="e">
        <f t="shared" ref="C16:I16" si="3">C14/C15</f>
        <v>#DIV/0!</v>
      </c>
      <c r="D16" s="25" t="e">
        <f t="shared" si="3"/>
        <v>#DIV/0!</v>
      </c>
      <c r="E16" s="25" t="e">
        <f t="shared" si="3"/>
        <v>#DIV/0!</v>
      </c>
      <c r="F16" s="25" t="e">
        <f t="shared" si="3"/>
        <v>#DIV/0!</v>
      </c>
      <c r="G16" s="25" t="e">
        <f t="shared" si="3"/>
        <v>#DIV/0!</v>
      </c>
      <c r="H16" s="25" t="e">
        <f t="shared" si="3"/>
        <v>#DIV/0!</v>
      </c>
      <c r="I16" s="25" t="e">
        <f t="shared" si="3"/>
        <v>#DIV/0!</v>
      </c>
    </row>
    <row r="17" spans="1:10" ht="13" x14ac:dyDescent="0.3">
      <c r="A17" s="124" t="s">
        <v>792</v>
      </c>
      <c r="C17" s="25"/>
      <c r="D17" s="25"/>
      <c r="E17" s="25"/>
      <c r="F17" s="25"/>
      <c r="G17" s="25"/>
      <c r="H17" s="25"/>
      <c r="I17" s="25"/>
    </row>
    <row r="18" spans="1:10" ht="26" x14ac:dyDescent="0.3">
      <c r="A18" s="18" t="s">
        <v>21</v>
      </c>
      <c r="B18" s="18" t="s">
        <v>22</v>
      </c>
      <c r="C18" s="121" t="s">
        <v>775</v>
      </c>
      <c r="D18" s="121" t="s">
        <v>776</v>
      </c>
      <c r="E18" s="121" t="s">
        <v>777</v>
      </c>
      <c r="F18" s="121" t="s">
        <v>778</v>
      </c>
      <c r="G18" s="121" t="s">
        <v>779</v>
      </c>
      <c r="H18" s="121" t="s">
        <v>780</v>
      </c>
      <c r="I18" s="122" t="s">
        <v>781</v>
      </c>
    </row>
    <row r="19" spans="1:10" x14ac:dyDescent="0.25">
      <c r="A19" t="s">
        <v>25</v>
      </c>
      <c r="B19" t="s">
        <v>26</v>
      </c>
      <c r="C19" s="25">
        <f>ROUND('VE-CA-6'!C7*$I$19,0)</f>
        <v>0</v>
      </c>
      <c r="D19" s="25">
        <f>ROUND('VE-CA-6'!C9*$I$19,0)</f>
        <v>0</v>
      </c>
      <c r="E19" s="25">
        <f>ROUND(I19-C19-D19-F19-G19-H19,0)</f>
        <v>0</v>
      </c>
      <c r="F19" s="25">
        <f>ROUND('VE-CA-6'!C13*$I$19,0)</f>
        <v>0</v>
      </c>
      <c r="G19" s="25">
        <f>ROUND('VE-CA-6'!C15*$I$19,0)</f>
        <v>0</v>
      </c>
      <c r="H19" s="25">
        <f>ROUND('VE-CA-6'!C17*$I$19,0)</f>
        <v>0</v>
      </c>
      <c r="I19" s="25">
        <f>'VE-CA-3'!E9</f>
        <v>0</v>
      </c>
    </row>
    <row r="20" spans="1:10" x14ac:dyDescent="0.25">
      <c r="A20" t="s">
        <v>27</v>
      </c>
      <c r="B20" t="s">
        <v>63</v>
      </c>
      <c r="C20" s="25">
        <f>ROUND('VE-CA-6'!C7*$I$20,0)</f>
        <v>0</v>
      </c>
      <c r="D20" s="25">
        <f>ROUND('VE-CA-6'!C9*$I$20,0)</f>
        <v>0</v>
      </c>
      <c r="E20" s="25">
        <f>ROUND(I20-C20-D20-F20-G20-H20,0)</f>
        <v>0</v>
      </c>
      <c r="F20" s="25">
        <f>ROUND('VE-CA-6'!C13*$I$20,0)</f>
        <v>0</v>
      </c>
      <c r="G20" s="25">
        <f>ROUND('VE-CA-6'!C15*$I$20,0)</f>
        <v>0</v>
      </c>
      <c r="H20" s="25">
        <f>ROUND('VE-CA-6'!C17*$I$20,0)</f>
        <v>0</v>
      </c>
      <c r="I20" s="25">
        <f>'VE-CA-3'!E10</f>
        <v>0</v>
      </c>
    </row>
    <row r="21" spans="1:10" x14ac:dyDescent="0.25">
      <c r="A21" t="s">
        <v>29</v>
      </c>
      <c r="B21" s="16" t="s">
        <v>30</v>
      </c>
      <c r="C21" s="26">
        <f>ROUND('VE-CA-6'!C7*$I$21,0)</f>
        <v>0</v>
      </c>
      <c r="D21" s="26">
        <f>ROUND('VE-CA-6'!C9*$I$21,0)</f>
        <v>0</v>
      </c>
      <c r="E21" s="26">
        <f>ROUND(I21-C21-D21-F21-G21-H21,0)</f>
        <v>0</v>
      </c>
      <c r="F21" s="26">
        <f>ROUND('VE-CA-6'!C13*$I$21,0)</f>
        <v>0</v>
      </c>
      <c r="G21" s="26">
        <f>ROUND('VE-CA-6'!C15*$I$21,0)</f>
        <v>0</v>
      </c>
      <c r="H21" s="26">
        <f>ROUND('VE-CA-6'!C17*$I$21,0)</f>
        <v>0</v>
      </c>
      <c r="I21" s="26">
        <f>'VE-CA-3'!E11</f>
        <v>0</v>
      </c>
    </row>
    <row r="22" spans="1:10" x14ac:dyDescent="0.25">
      <c r="A22" t="s">
        <v>50</v>
      </c>
      <c r="B22" s="5" t="s">
        <v>162</v>
      </c>
      <c r="C22" s="25">
        <f t="shared" ref="C22:I22" si="4">SUM(C19:C21)</f>
        <v>0</v>
      </c>
      <c r="D22" s="25">
        <f t="shared" si="4"/>
        <v>0</v>
      </c>
      <c r="E22" s="25">
        <f t="shared" si="4"/>
        <v>0</v>
      </c>
      <c r="F22" s="25">
        <f t="shared" si="4"/>
        <v>0</v>
      </c>
      <c r="G22" s="25">
        <f t="shared" si="4"/>
        <v>0</v>
      </c>
      <c r="H22" s="25">
        <f t="shared" si="4"/>
        <v>0</v>
      </c>
      <c r="I22" s="25">
        <f t="shared" si="4"/>
        <v>0</v>
      </c>
    </row>
    <row r="23" spans="1:10" x14ac:dyDescent="0.25">
      <c r="A23" t="s">
        <v>52</v>
      </c>
      <c r="B23" t="s">
        <v>64</v>
      </c>
      <c r="C23" s="25">
        <f>ROUND('VE-CA-6'!C7*$I$23,0)</f>
        <v>0</v>
      </c>
      <c r="D23" s="25">
        <f>ROUND('VE-CA-6'!C9*$I$23,0)</f>
        <v>0</v>
      </c>
      <c r="E23" s="25">
        <f>ROUND(I23-C23-D23-F23-G23-H23,0)</f>
        <v>0</v>
      </c>
      <c r="F23" s="25">
        <f>ROUND('VE-CA-6'!C13*$I$23,0)</f>
        <v>0</v>
      </c>
      <c r="G23" s="25">
        <f>ROUND('VE-CA-6'!C15*$I$23,0)</f>
        <v>0</v>
      </c>
      <c r="H23" s="25">
        <f>ROUND('VE-CA-6'!C17*$I$23,0)</f>
        <v>0</v>
      </c>
      <c r="I23" s="25">
        <f>'VE-CA-3'!E12</f>
        <v>0</v>
      </c>
    </row>
    <row r="24" spans="1:10" x14ac:dyDescent="0.25">
      <c r="A24" t="s">
        <v>31</v>
      </c>
      <c r="B24" s="16" t="s">
        <v>34</v>
      </c>
      <c r="C24" s="26">
        <f>ROUND('VE-CA-6'!C7*$I$24,0)</f>
        <v>0</v>
      </c>
      <c r="D24" s="26">
        <f>ROUND('VE-CA-6'!C9*$I$24,0)</f>
        <v>0</v>
      </c>
      <c r="E24" s="26">
        <f>ROUND(I24-C24-D24-F24-G24-H24,0)</f>
        <v>0</v>
      </c>
      <c r="F24" s="26">
        <f>ROUND('VE-CA-6'!C13*$I$24,0)</f>
        <v>0</v>
      </c>
      <c r="G24" s="26">
        <f>ROUND('VE-CA-6'!C15*$I$24,0)</f>
        <v>0</v>
      </c>
      <c r="H24" s="26">
        <f>ROUND('VE-CA-6'!C17*$I$24,0)</f>
        <v>0</v>
      </c>
      <c r="I24" s="26">
        <f>'VE-CA-3'!E13</f>
        <v>0</v>
      </c>
    </row>
    <row r="25" spans="1:10" x14ac:dyDescent="0.25">
      <c r="A25" t="s">
        <v>33</v>
      </c>
      <c r="B25" s="5" t="s">
        <v>163</v>
      </c>
      <c r="C25" s="25">
        <f t="shared" ref="C25:I25" si="5">SUM(C23:C24)</f>
        <v>0</v>
      </c>
      <c r="D25" s="25">
        <f t="shared" si="5"/>
        <v>0</v>
      </c>
      <c r="E25" s="25">
        <f t="shared" si="5"/>
        <v>0</v>
      </c>
      <c r="F25" s="25">
        <f t="shared" si="5"/>
        <v>0</v>
      </c>
      <c r="G25" s="25">
        <f t="shared" si="5"/>
        <v>0</v>
      </c>
      <c r="H25" s="25">
        <f t="shared" si="5"/>
        <v>0</v>
      </c>
      <c r="I25" s="25">
        <f t="shared" si="5"/>
        <v>0</v>
      </c>
    </row>
    <row r="26" spans="1:10" x14ac:dyDescent="0.25">
      <c r="A26" s="16" t="s">
        <v>35</v>
      </c>
      <c r="B26" s="86" t="s">
        <v>165</v>
      </c>
      <c r="C26" s="26">
        <f t="shared" ref="C26:I26" si="6">C22+C25</f>
        <v>0</v>
      </c>
      <c r="D26" s="26">
        <f t="shared" si="6"/>
        <v>0</v>
      </c>
      <c r="E26" s="26">
        <f t="shared" si="6"/>
        <v>0</v>
      </c>
      <c r="F26" s="26">
        <f t="shared" si="6"/>
        <v>0</v>
      </c>
      <c r="G26" s="26">
        <f t="shared" si="6"/>
        <v>0</v>
      </c>
      <c r="H26" s="26">
        <f t="shared" si="6"/>
        <v>0</v>
      </c>
      <c r="I26" s="26">
        <f t="shared" si="6"/>
        <v>0</v>
      </c>
      <c r="J26" t="s">
        <v>833</v>
      </c>
    </row>
    <row r="27" spans="1:10" x14ac:dyDescent="0.25">
      <c r="A27" t="s">
        <v>37</v>
      </c>
      <c r="B27" t="s">
        <v>65</v>
      </c>
      <c r="C27" s="27">
        <f>'VE-CA-6'!C6</f>
        <v>0</v>
      </c>
      <c r="D27" s="27">
        <f>'VE-CA-6'!C8</f>
        <v>0</v>
      </c>
      <c r="E27" s="27">
        <f>'VE-CA-6'!C10</f>
        <v>0</v>
      </c>
      <c r="F27" s="27">
        <f>'VE-CA-6'!C12</f>
        <v>0</v>
      </c>
      <c r="G27" s="27">
        <f>'VE-CA-6'!C14</f>
        <v>0</v>
      </c>
      <c r="H27" s="27">
        <f>'VE-CA-6'!C16</f>
        <v>0</v>
      </c>
      <c r="I27" s="27">
        <f>SUM(D27:H27)</f>
        <v>0</v>
      </c>
    </row>
    <row r="28" spans="1:10" x14ac:dyDescent="0.25">
      <c r="A28" t="s">
        <v>39</v>
      </c>
      <c r="B28" s="5" t="s">
        <v>164</v>
      </c>
      <c r="C28" s="25" t="e">
        <f t="shared" ref="C28:I28" si="7">C26/C27</f>
        <v>#DIV/0!</v>
      </c>
      <c r="D28" s="25" t="e">
        <f t="shared" si="7"/>
        <v>#DIV/0!</v>
      </c>
      <c r="E28" s="25" t="e">
        <f t="shared" si="7"/>
        <v>#DIV/0!</v>
      </c>
      <c r="F28" s="25" t="e">
        <f t="shared" si="7"/>
        <v>#DIV/0!</v>
      </c>
      <c r="G28" s="25" t="e">
        <f t="shared" si="7"/>
        <v>#DIV/0!</v>
      </c>
      <c r="H28" s="25" t="e">
        <f t="shared" si="7"/>
        <v>#DIV/0!</v>
      </c>
      <c r="I28" s="25" t="e">
        <f t="shared" si="7"/>
        <v>#DIV/0!</v>
      </c>
    </row>
    <row r="29" spans="1:10" ht="13" x14ac:dyDescent="0.3">
      <c r="A29" s="124" t="s">
        <v>793</v>
      </c>
      <c r="C29" s="25"/>
      <c r="D29" s="25"/>
      <c r="E29" s="25"/>
      <c r="F29" s="25"/>
      <c r="G29" s="25"/>
      <c r="H29" s="25"/>
      <c r="I29" s="25"/>
    </row>
    <row r="30" spans="1:10" ht="26" x14ac:dyDescent="0.3">
      <c r="A30" s="125" t="s">
        <v>21</v>
      </c>
      <c r="B30" s="125" t="s">
        <v>22</v>
      </c>
      <c r="C30" s="121" t="s">
        <v>775</v>
      </c>
      <c r="D30" s="121" t="s">
        <v>776</v>
      </c>
      <c r="E30" s="121" t="s">
        <v>777</v>
      </c>
      <c r="F30" s="121" t="s">
        <v>778</v>
      </c>
      <c r="G30" s="121" t="s">
        <v>779</v>
      </c>
      <c r="H30" s="121" t="s">
        <v>780</v>
      </c>
      <c r="I30" s="122" t="s">
        <v>782</v>
      </c>
    </row>
    <row r="31" spans="1:10" x14ac:dyDescent="0.25">
      <c r="A31" t="s">
        <v>25</v>
      </c>
      <c r="B31" t="s">
        <v>26</v>
      </c>
      <c r="C31" s="25">
        <f>ROUND('VE-CA-6'!D7*$I$31,0)</f>
        <v>0</v>
      </c>
      <c r="D31" s="25">
        <f>ROUND('VE-CA-6'!D9*$I$31,0)</f>
        <v>0</v>
      </c>
      <c r="E31" s="25">
        <f>ROUND(I31-C31-D31-F31-G31-H31,0)</f>
        <v>0</v>
      </c>
      <c r="F31" s="25">
        <f>ROUND('VE-CA-6'!D13*$I$31,0)</f>
        <v>0</v>
      </c>
      <c r="G31" s="25">
        <f>ROUND('VE-CA-6'!D15*$I$31,0)</f>
        <v>0</v>
      </c>
      <c r="H31" s="25">
        <f>ROUND('VE-CA-6'!D17*$I$31,0)</f>
        <v>0</v>
      </c>
      <c r="I31" s="25">
        <f>'VE-CA-3'!F9</f>
        <v>0</v>
      </c>
    </row>
    <row r="32" spans="1:10" x14ac:dyDescent="0.25">
      <c r="A32" t="s">
        <v>27</v>
      </c>
      <c r="B32" t="s">
        <v>63</v>
      </c>
      <c r="C32" s="25">
        <f>ROUND('VE-CA-6'!D7*$I$32,0)</f>
        <v>0</v>
      </c>
      <c r="D32" s="25">
        <f>ROUND('VE-CA-6'!D9*$I$32,0)</f>
        <v>0</v>
      </c>
      <c r="E32" s="25">
        <f>ROUND(I32-C32-D32-F32-G32-H32,0)</f>
        <v>0</v>
      </c>
      <c r="F32" s="25">
        <f>ROUND('VE-CA-6'!D13*$I$32,0)</f>
        <v>0</v>
      </c>
      <c r="G32" s="25">
        <f>ROUND('VE-CA-6'!D15*$I$32,0)</f>
        <v>0</v>
      </c>
      <c r="H32" s="25">
        <f>ROUND('VE-CA-6'!D17*$I$32,0)</f>
        <v>0</v>
      </c>
      <c r="I32" s="25">
        <f>'VE-CA-3'!F10</f>
        <v>0</v>
      </c>
    </row>
    <row r="33" spans="1:10" x14ac:dyDescent="0.25">
      <c r="A33" t="s">
        <v>29</v>
      </c>
      <c r="B33" s="16" t="s">
        <v>30</v>
      </c>
      <c r="C33" s="26">
        <f>ROUND('VE-CA-6'!D7*$I$33,0)</f>
        <v>0</v>
      </c>
      <c r="D33" s="26">
        <f>ROUND('VE-CA-6'!D9*$I$33,0)</f>
        <v>0</v>
      </c>
      <c r="E33" s="26">
        <f>ROUND(I33-C33-D33-F33-G33-H33,0)</f>
        <v>0</v>
      </c>
      <c r="F33" s="26">
        <f>ROUND('VE-CA-6'!D13*$I$33,0)</f>
        <v>0</v>
      </c>
      <c r="G33" s="26">
        <f>ROUND('VE-CA-6'!D15*$I$33,0)</f>
        <v>0</v>
      </c>
      <c r="H33" s="26">
        <f>ROUND('VE-CA-6'!D17*$I$33,0)</f>
        <v>0</v>
      </c>
      <c r="I33" s="26">
        <f>'VE-CA-3'!F11</f>
        <v>0</v>
      </c>
    </row>
    <row r="34" spans="1:10" x14ac:dyDescent="0.25">
      <c r="A34" t="s">
        <v>50</v>
      </c>
      <c r="B34" s="5" t="s">
        <v>162</v>
      </c>
      <c r="C34" s="25">
        <f t="shared" ref="C34:I34" si="8">SUM(C31:C33)</f>
        <v>0</v>
      </c>
      <c r="D34" s="25">
        <f t="shared" si="8"/>
        <v>0</v>
      </c>
      <c r="E34" s="25">
        <f t="shared" si="8"/>
        <v>0</v>
      </c>
      <c r="F34" s="25">
        <f t="shared" si="8"/>
        <v>0</v>
      </c>
      <c r="G34" s="25">
        <f t="shared" si="8"/>
        <v>0</v>
      </c>
      <c r="H34" s="25">
        <f t="shared" si="8"/>
        <v>0</v>
      </c>
      <c r="I34" s="25">
        <f t="shared" si="8"/>
        <v>0</v>
      </c>
    </row>
    <row r="35" spans="1:10" x14ac:dyDescent="0.25">
      <c r="A35" t="s">
        <v>52</v>
      </c>
      <c r="B35" t="s">
        <v>64</v>
      </c>
      <c r="C35" s="25">
        <f>ROUND('VE-CA-6'!D7*$I$35,0)</f>
        <v>0</v>
      </c>
      <c r="D35" s="25">
        <f>ROUND('VE-CA-6'!D9*$I$35,0)</f>
        <v>0</v>
      </c>
      <c r="E35" s="25">
        <f>ROUND(I35-C35-D35-F35-G35-H35,0)</f>
        <v>0</v>
      </c>
      <c r="F35" s="25">
        <f>ROUND('VE-CA-6'!D13*$I$35,0)</f>
        <v>0</v>
      </c>
      <c r="G35" s="25">
        <f>ROUND('VE-CA-6'!D15*$I$35,0)</f>
        <v>0</v>
      </c>
      <c r="H35" s="25">
        <f>ROUND('VE-CA-6'!D17*$I$35,0)</f>
        <v>0</v>
      </c>
      <c r="I35" s="25">
        <f>'VE-CA-3'!F12</f>
        <v>0</v>
      </c>
    </row>
    <row r="36" spans="1:10" x14ac:dyDescent="0.25">
      <c r="A36" t="s">
        <v>31</v>
      </c>
      <c r="B36" s="16" t="s">
        <v>34</v>
      </c>
      <c r="C36" s="26">
        <f>ROUND('VE-CA-6'!D7*$I$36,0)</f>
        <v>0</v>
      </c>
      <c r="D36" s="26">
        <f>ROUND('VE-CA-6'!D9*$I$36,0)</f>
        <v>0</v>
      </c>
      <c r="E36" s="26">
        <f>ROUND(I36-C36-D36-F36-G36-H36,0)</f>
        <v>0</v>
      </c>
      <c r="F36" s="26">
        <f>ROUND('VE-CA-6'!D13*$I$36,0)</f>
        <v>0</v>
      </c>
      <c r="G36" s="26">
        <f>ROUND('VE-CA-6'!D15*$I$36,0)</f>
        <v>0</v>
      </c>
      <c r="H36" s="26">
        <f>ROUND('VE-CA-6'!D17*$I$36,0)</f>
        <v>0</v>
      </c>
      <c r="I36" s="26">
        <f>'VE-CA-3'!F13</f>
        <v>0</v>
      </c>
    </row>
    <row r="37" spans="1:10" x14ac:dyDescent="0.25">
      <c r="A37" t="s">
        <v>33</v>
      </c>
      <c r="B37" s="5" t="s">
        <v>163</v>
      </c>
      <c r="C37" s="25">
        <f t="shared" ref="C37:I37" si="9">SUM(C35:C36)</f>
        <v>0</v>
      </c>
      <c r="D37" s="25">
        <f t="shared" si="9"/>
        <v>0</v>
      </c>
      <c r="E37" s="25">
        <f t="shared" si="9"/>
        <v>0</v>
      </c>
      <c r="F37" s="25">
        <f t="shared" si="9"/>
        <v>0</v>
      </c>
      <c r="G37" s="25">
        <f t="shared" si="9"/>
        <v>0</v>
      </c>
      <c r="H37" s="25">
        <f t="shared" si="9"/>
        <v>0</v>
      </c>
      <c r="I37" s="25">
        <f t="shared" si="9"/>
        <v>0</v>
      </c>
    </row>
    <row r="38" spans="1:10" x14ac:dyDescent="0.25">
      <c r="A38" s="16" t="s">
        <v>35</v>
      </c>
      <c r="B38" s="86" t="s">
        <v>165</v>
      </c>
      <c r="C38" s="26">
        <f t="shared" ref="C38:I38" si="10">C34+C37</f>
        <v>0</v>
      </c>
      <c r="D38" s="26">
        <f t="shared" si="10"/>
        <v>0</v>
      </c>
      <c r="E38" s="26">
        <f t="shared" si="10"/>
        <v>0</v>
      </c>
      <c r="F38" s="26">
        <f t="shared" si="10"/>
        <v>0</v>
      </c>
      <c r="G38" s="26">
        <f t="shared" si="10"/>
        <v>0</v>
      </c>
      <c r="H38" s="26">
        <f t="shared" si="10"/>
        <v>0</v>
      </c>
      <c r="I38" s="26">
        <f t="shared" si="10"/>
        <v>0</v>
      </c>
      <c r="J38" t="s">
        <v>834</v>
      </c>
    </row>
    <row r="39" spans="1:10" x14ac:dyDescent="0.25">
      <c r="A39" t="s">
        <v>37</v>
      </c>
      <c r="B39" t="s">
        <v>65</v>
      </c>
      <c r="C39" s="27">
        <f>'VE-CA-6'!D6</f>
        <v>0</v>
      </c>
      <c r="D39" s="27">
        <f>'VE-CA-6'!D8</f>
        <v>0</v>
      </c>
      <c r="E39" s="27">
        <f>'VE-CA-6'!D10</f>
        <v>0</v>
      </c>
      <c r="F39" s="27">
        <f>'VE-CA-6'!D12</f>
        <v>0</v>
      </c>
      <c r="G39" s="27">
        <f>'VE-CA-6'!D14</f>
        <v>0</v>
      </c>
      <c r="H39" s="27">
        <f>'VE-CA-6'!D16</f>
        <v>0</v>
      </c>
      <c r="I39" s="27">
        <f>SUM(C39:H39)</f>
        <v>0</v>
      </c>
    </row>
    <row r="40" spans="1:10" x14ac:dyDescent="0.25">
      <c r="A40" t="s">
        <v>39</v>
      </c>
      <c r="B40" s="5" t="s">
        <v>164</v>
      </c>
      <c r="C40" s="25" t="e">
        <f t="shared" ref="C40:I40" si="11">C38/C39</f>
        <v>#DIV/0!</v>
      </c>
      <c r="D40" s="25" t="e">
        <f t="shared" si="11"/>
        <v>#DIV/0!</v>
      </c>
      <c r="E40" s="25" t="e">
        <f t="shared" si="11"/>
        <v>#DIV/0!</v>
      </c>
      <c r="F40" s="25" t="e">
        <f t="shared" si="11"/>
        <v>#DIV/0!</v>
      </c>
      <c r="G40" s="25" t="e">
        <f t="shared" si="11"/>
        <v>#DIV/0!</v>
      </c>
      <c r="H40" s="25" t="e">
        <f t="shared" si="11"/>
        <v>#DIV/0!</v>
      </c>
      <c r="I40" s="25" t="e">
        <f t="shared" si="11"/>
        <v>#DIV/0!</v>
      </c>
    </row>
    <row r="41" spans="1:10" ht="13" x14ac:dyDescent="0.3">
      <c r="A41" s="124" t="s">
        <v>794</v>
      </c>
      <c r="C41" s="127"/>
      <c r="D41" s="127"/>
      <c r="E41" s="127"/>
      <c r="F41" s="127"/>
      <c r="G41" s="127"/>
      <c r="H41" s="127"/>
      <c r="I41" s="4"/>
    </row>
    <row r="42" spans="1:10" ht="26" x14ac:dyDescent="0.3">
      <c r="A42" s="126" t="s">
        <v>21</v>
      </c>
      <c r="B42" s="126" t="s">
        <v>22</v>
      </c>
      <c r="C42" s="121" t="s">
        <v>775</v>
      </c>
      <c r="D42" s="121" t="s">
        <v>776</v>
      </c>
      <c r="E42" s="121" t="s">
        <v>777</v>
      </c>
      <c r="F42" s="121" t="s">
        <v>778</v>
      </c>
      <c r="G42" s="121" t="s">
        <v>779</v>
      </c>
      <c r="H42" s="121" t="s">
        <v>780</v>
      </c>
      <c r="I42" s="46" t="s">
        <v>783</v>
      </c>
    </row>
    <row r="43" spans="1:10" x14ac:dyDescent="0.25">
      <c r="A43" t="s">
        <v>25</v>
      </c>
      <c r="B43" t="s">
        <v>26</v>
      </c>
      <c r="C43" s="25">
        <f>ROUND('VE-CA-6'!E7*$I$43,0)</f>
        <v>0</v>
      </c>
      <c r="D43" s="25">
        <f>ROUND('VE-CA-6'!E9*$I$43,0)</f>
        <v>0</v>
      </c>
      <c r="E43" s="25">
        <f>ROUND(I43-C43-D43-F43-G43-H43,0)</f>
        <v>0</v>
      </c>
      <c r="F43" s="25">
        <f>ROUND('VE-CA-6'!E13*$I$43,0)</f>
        <v>0</v>
      </c>
      <c r="G43" s="25">
        <f>ROUND('VE-CA-6'!E15*$I$43,0)</f>
        <v>0</v>
      </c>
      <c r="H43" s="25">
        <f>ROUND('VE-CA-6'!E17*$I$43,0)</f>
        <v>0</v>
      </c>
      <c r="I43" s="25">
        <f>'VE-CA-3'!G9</f>
        <v>0</v>
      </c>
    </row>
    <row r="44" spans="1:10" x14ac:dyDescent="0.25">
      <c r="A44" t="s">
        <v>27</v>
      </c>
      <c r="B44" t="s">
        <v>63</v>
      </c>
      <c r="C44" s="25">
        <f>ROUND('VE-CA-6'!E7*$I$44,0)</f>
        <v>0</v>
      </c>
      <c r="D44" s="25">
        <f>ROUND('VE-CA-6'!E9*$I$44,0)</f>
        <v>0</v>
      </c>
      <c r="E44" s="25">
        <f>ROUND(I44-C44-D44-F44-G44-H44,0)</f>
        <v>0</v>
      </c>
      <c r="F44" s="25">
        <f>ROUND('VE-CA-6'!E13*$I$44,0)</f>
        <v>0</v>
      </c>
      <c r="G44" s="25">
        <f>ROUND('VE-CA-6'!E15*$I$44,0)</f>
        <v>0</v>
      </c>
      <c r="H44" s="25">
        <f>ROUND('VE-CA-6'!E17*$I$44,0)</f>
        <v>0</v>
      </c>
      <c r="I44" s="25">
        <f>'VE-CA-3'!G10</f>
        <v>0</v>
      </c>
    </row>
    <row r="45" spans="1:10" x14ac:dyDescent="0.25">
      <c r="A45" t="s">
        <v>29</v>
      </c>
      <c r="B45" s="16" t="s">
        <v>30</v>
      </c>
      <c r="C45" s="26">
        <f>ROUND('VE-CA-6'!E7*$I$45,0)</f>
        <v>0</v>
      </c>
      <c r="D45" s="26">
        <f>ROUND('VE-CA-6'!E9*$I$45,0)</f>
        <v>0</v>
      </c>
      <c r="E45" s="26">
        <f>ROUND(I45-C45-D45-F45-G45-H45,0)</f>
        <v>0</v>
      </c>
      <c r="F45" s="26">
        <f>ROUND('VE-CA-6'!E13*$I$45,0)</f>
        <v>0</v>
      </c>
      <c r="G45" s="26">
        <f>ROUND('VE-CA-6'!E15*$I$45,0)</f>
        <v>0</v>
      </c>
      <c r="H45" s="26">
        <f>ROUND('VE-CA-6'!E17*$I$45,0)</f>
        <v>0</v>
      </c>
      <c r="I45" s="26">
        <f>'VE-CA-3'!G11</f>
        <v>0</v>
      </c>
    </row>
    <row r="46" spans="1:10" x14ac:dyDescent="0.25">
      <c r="A46" t="s">
        <v>50</v>
      </c>
      <c r="B46" s="5" t="s">
        <v>162</v>
      </c>
      <c r="C46" s="25">
        <f t="shared" ref="C46:I46" si="12">SUM(C43:C45)</f>
        <v>0</v>
      </c>
      <c r="D46" s="25">
        <f t="shared" si="12"/>
        <v>0</v>
      </c>
      <c r="E46" s="25">
        <f t="shared" si="12"/>
        <v>0</v>
      </c>
      <c r="F46" s="25">
        <f t="shared" si="12"/>
        <v>0</v>
      </c>
      <c r="G46" s="25">
        <f t="shared" si="12"/>
        <v>0</v>
      </c>
      <c r="H46" s="25">
        <f t="shared" si="12"/>
        <v>0</v>
      </c>
      <c r="I46" s="25">
        <f t="shared" si="12"/>
        <v>0</v>
      </c>
    </row>
    <row r="47" spans="1:10" x14ac:dyDescent="0.25">
      <c r="A47" t="s">
        <v>52</v>
      </c>
      <c r="B47" t="s">
        <v>64</v>
      </c>
      <c r="C47" s="25">
        <f>ROUND('VE-CA-6'!E7*$I$47,0)</f>
        <v>0</v>
      </c>
      <c r="D47" s="25">
        <f>ROUND('VE-CA-6'!E9*$I$47,0)</f>
        <v>0</v>
      </c>
      <c r="E47" s="25">
        <f>ROUND(I47-C47-D47-F47-G47-H47,0)</f>
        <v>0</v>
      </c>
      <c r="F47" s="25">
        <f>ROUND('VE-CA-6'!E13*$I$47,0)</f>
        <v>0</v>
      </c>
      <c r="G47" s="25">
        <f>ROUND('VE-CA-6'!E15*$I$47,0)</f>
        <v>0</v>
      </c>
      <c r="H47" s="25">
        <f>ROUND('VE-CA-6'!E17*$I$47,0)</f>
        <v>0</v>
      </c>
      <c r="I47" s="25">
        <f>'VE-CA-3'!G12</f>
        <v>0</v>
      </c>
    </row>
    <row r="48" spans="1:10" x14ac:dyDescent="0.25">
      <c r="A48" t="s">
        <v>31</v>
      </c>
      <c r="B48" s="16" t="s">
        <v>34</v>
      </c>
      <c r="C48" s="26">
        <f>ROUND('VE-CA-6'!E7*$I$48,0)</f>
        <v>0</v>
      </c>
      <c r="D48" s="26">
        <f>ROUND('VE-CA-6'!E9*$I$48,0)</f>
        <v>0</v>
      </c>
      <c r="E48" s="26">
        <f>ROUND(I48-C48-D48-F48-G48-H48,0)</f>
        <v>0</v>
      </c>
      <c r="F48" s="26">
        <f>ROUND('VE-CA-6'!E13*$I$48,0)</f>
        <v>0</v>
      </c>
      <c r="G48" s="26">
        <f>ROUND('VE-CA-6'!E15*$I$48,0)</f>
        <v>0</v>
      </c>
      <c r="H48" s="26">
        <f>ROUND('VE-CA-6'!E17*$I$48,0)</f>
        <v>0</v>
      </c>
      <c r="I48" s="26">
        <f>'VE-CA-3'!G13</f>
        <v>0</v>
      </c>
    </row>
    <row r="49" spans="1:10" x14ac:dyDescent="0.25">
      <c r="A49" t="s">
        <v>33</v>
      </c>
      <c r="B49" s="5" t="s">
        <v>163</v>
      </c>
      <c r="C49" s="25">
        <f t="shared" ref="C49:I49" si="13">SUM(C47:C48)</f>
        <v>0</v>
      </c>
      <c r="D49" s="25">
        <f t="shared" si="13"/>
        <v>0</v>
      </c>
      <c r="E49" s="25">
        <f t="shared" si="13"/>
        <v>0</v>
      </c>
      <c r="F49" s="25">
        <f t="shared" si="13"/>
        <v>0</v>
      </c>
      <c r="G49" s="25">
        <f t="shared" si="13"/>
        <v>0</v>
      </c>
      <c r="H49" s="25">
        <f t="shared" si="13"/>
        <v>0</v>
      </c>
      <c r="I49" s="25">
        <f t="shared" si="13"/>
        <v>0</v>
      </c>
    </row>
    <row r="50" spans="1:10" x14ac:dyDescent="0.25">
      <c r="A50" s="16" t="s">
        <v>35</v>
      </c>
      <c r="B50" s="86" t="s">
        <v>165</v>
      </c>
      <c r="C50" s="26">
        <f t="shared" ref="C50:I50" si="14">C46+C49</f>
        <v>0</v>
      </c>
      <c r="D50" s="26">
        <f t="shared" si="14"/>
        <v>0</v>
      </c>
      <c r="E50" s="26">
        <f t="shared" si="14"/>
        <v>0</v>
      </c>
      <c r="F50" s="26">
        <f t="shared" si="14"/>
        <v>0</v>
      </c>
      <c r="G50" s="26">
        <f t="shared" si="14"/>
        <v>0</v>
      </c>
      <c r="H50" s="26">
        <f t="shared" si="14"/>
        <v>0</v>
      </c>
      <c r="I50" s="26">
        <f t="shared" si="14"/>
        <v>0</v>
      </c>
      <c r="J50" t="s">
        <v>835</v>
      </c>
    </row>
    <row r="51" spans="1:10" x14ac:dyDescent="0.25">
      <c r="A51" t="s">
        <v>37</v>
      </c>
      <c r="B51" t="s">
        <v>65</v>
      </c>
      <c r="C51" s="27">
        <f>'VE-CA-6'!E6</f>
        <v>0</v>
      </c>
      <c r="D51" s="27">
        <f>'VE-CA-6'!E8</f>
        <v>0</v>
      </c>
      <c r="E51" s="27">
        <f>'VE-CA-6'!E10</f>
        <v>0</v>
      </c>
      <c r="F51" s="27">
        <f>'VE-CA-6'!E12</f>
        <v>0</v>
      </c>
      <c r="G51" s="27">
        <f>'VE-CA-6'!E14</f>
        <v>0</v>
      </c>
      <c r="H51" s="27">
        <f>'VE-CA-6'!E16</f>
        <v>0</v>
      </c>
      <c r="I51" s="27">
        <f>SUM(C51:H51)</f>
        <v>0</v>
      </c>
    </row>
    <row r="52" spans="1:10" x14ac:dyDescent="0.25">
      <c r="A52" t="s">
        <v>39</v>
      </c>
      <c r="B52" s="5" t="s">
        <v>164</v>
      </c>
      <c r="C52" s="25" t="e">
        <f t="shared" ref="C52:I52" si="15">C50/C51</f>
        <v>#DIV/0!</v>
      </c>
      <c r="D52" s="25" t="e">
        <f t="shared" si="15"/>
        <v>#DIV/0!</v>
      </c>
      <c r="E52" s="25" t="e">
        <f t="shared" si="15"/>
        <v>#DIV/0!</v>
      </c>
      <c r="F52" s="25" t="e">
        <f t="shared" si="15"/>
        <v>#DIV/0!</v>
      </c>
      <c r="G52" s="25" t="e">
        <f t="shared" si="15"/>
        <v>#DIV/0!</v>
      </c>
      <c r="H52" s="25" t="e">
        <f t="shared" si="15"/>
        <v>#DIV/0!</v>
      </c>
      <c r="I52" s="25" t="e">
        <f t="shared" si="15"/>
        <v>#DIV/0!</v>
      </c>
    </row>
    <row r="53" spans="1:10" ht="13" x14ac:dyDescent="0.3">
      <c r="A53" s="124" t="s">
        <v>795</v>
      </c>
      <c r="C53" s="25"/>
      <c r="D53" s="25"/>
      <c r="E53" s="25"/>
      <c r="F53" s="25"/>
      <c r="G53" s="25"/>
      <c r="H53" s="25"/>
      <c r="I53" s="25"/>
    </row>
    <row r="54" spans="1:10" ht="26" x14ac:dyDescent="0.3">
      <c r="A54" s="130" t="s">
        <v>21</v>
      </c>
      <c r="B54" s="130" t="s">
        <v>22</v>
      </c>
      <c r="C54" s="131" t="s">
        <v>775</v>
      </c>
      <c r="D54" s="131" t="s">
        <v>776</v>
      </c>
      <c r="E54" s="131" t="s">
        <v>777</v>
      </c>
      <c r="F54" s="131" t="s">
        <v>778</v>
      </c>
      <c r="G54" s="131" t="s">
        <v>779</v>
      </c>
      <c r="H54" s="131" t="s">
        <v>780</v>
      </c>
      <c r="I54" s="122" t="s">
        <v>784</v>
      </c>
    </row>
    <row r="55" spans="1:10" x14ac:dyDescent="0.25">
      <c r="A55" t="s">
        <v>25</v>
      </c>
      <c r="B55" t="s">
        <v>26</v>
      </c>
      <c r="C55" s="25">
        <f>ROUND('VE-CA-6'!F7*$I$55,0)</f>
        <v>0</v>
      </c>
      <c r="D55" s="25">
        <f>ROUND('VE-CA-6'!F9*$I$55,0)</f>
        <v>0</v>
      </c>
      <c r="E55" s="25">
        <f>ROUND(I55-C55-D55-F55-G55-H55,0)</f>
        <v>0</v>
      </c>
      <c r="F55" s="25">
        <f>ROUND('VE-CA-6'!F13*$I$55,0)</f>
        <v>0</v>
      </c>
      <c r="G55" s="25">
        <f>ROUND('VE-CA-6'!F15*$I$55,0)</f>
        <v>0</v>
      </c>
      <c r="H55" s="25">
        <f>ROUND('VE-CA-6'!F17*$I$55,0)</f>
        <v>0</v>
      </c>
      <c r="I55" s="25">
        <f>'VE-CA-3'!H9</f>
        <v>0</v>
      </c>
    </row>
    <row r="56" spans="1:10" x14ac:dyDescent="0.25">
      <c r="A56" t="s">
        <v>27</v>
      </c>
      <c r="B56" t="s">
        <v>63</v>
      </c>
      <c r="C56" s="25">
        <f>ROUND('VE-CA-6'!F7*$I$56,0)</f>
        <v>0</v>
      </c>
      <c r="D56" s="25">
        <f>ROUND('VE-CA-6'!F9*$I$56,0)</f>
        <v>0</v>
      </c>
      <c r="E56" s="25">
        <f>ROUND(I56-C56-D56-F56-G56-H56,0)</f>
        <v>0</v>
      </c>
      <c r="F56" s="25">
        <f>ROUND('VE-CA-6'!F13*$I$56,0)</f>
        <v>0</v>
      </c>
      <c r="G56" s="25">
        <f>ROUND('VE-CA-6'!F15*$I$56,0)</f>
        <v>0</v>
      </c>
      <c r="H56" s="25">
        <f>ROUND('VE-CA-6'!F17*$I$56,0)</f>
        <v>0</v>
      </c>
      <c r="I56" s="25">
        <f>'VE-CA-3'!H10</f>
        <v>0</v>
      </c>
    </row>
    <row r="57" spans="1:10" x14ac:dyDescent="0.25">
      <c r="A57" t="s">
        <v>29</v>
      </c>
      <c r="B57" s="16" t="s">
        <v>30</v>
      </c>
      <c r="C57" s="26">
        <f>ROUND('VE-CA-6'!F7*$I$57,0)</f>
        <v>0</v>
      </c>
      <c r="D57" s="26">
        <f>ROUND('VE-CA-6'!F9*$I$57,0)</f>
        <v>0</v>
      </c>
      <c r="E57" s="26">
        <f>ROUND(I57-C57-D57-F57-G57-H57,0)</f>
        <v>0</v>
      </c>
      <c r="F57" s="26">
        <f>ROUND('VE-CA-6'!F13*$I$57,0)</f>
        <v>0</v>
      </c>
      <c r="G57" s="26">
        <f>ROUND('VE-CA-6'!F15*$I$57,0)</f>
        <v>0</v>
      </c>
      <c r="H57" s="26">
        <f>ROUND('VE-CA-6'!F17*$I$57,0)</f>
        <v>0</v>
      </c>
      <c r="I57" s="26">
        <f>'VE-CA-3'!H11</f>
        <v>0</v>
      </c>
    </row>
    <row r="58" spans="1:10" x14ac:dyDescent="0.25">
      <c r="A58" t="s">
        <v>50</v>
      </c>
      <c r="B58" s="5" t="s">
        <v>162</v>
      </c>
      <c r="C58" s="25">
        <f t="shared" ref="C58:I58" si="16">SUM(C55:C57)</f>
        <v>0</v>
      </c>
      <c r="D58" s="25">
        <f t="shared" si="16"/>
        <v>0</v>
      </c>
      <c r="E58" s="25">
        <f t="shared" si="16"/>
        <v>0</v>
      </c>
      <c r="F58" s="25">
        <f t="shared" si="16"/>
        <v>0</v>
      </c>
      <c r="G58" s="25">
        <f t="shared" si="16"/>
        <v>0</v>
      </c>
      <c r="H58" s="25">
        <f t="shared" si="16"/>
        <v>0</v>
      </c>
      <c r="I58" s="25">
        <f t="shared" si="16"/>
        <v>0</v>
      </c>
    </row>
    <row r="59" spans="1:10" x14ac:dyDescent="0.25">
      <c r="A59" t="s">
        <v>52</v>
      </c>
      <c r="B59" t="s">
        <v>64</v>
      </c>
      <c r="C59" s="25">
        <f>ROUND('VE-CA-6'!F7*$I$59,0)</f>
        <v>0</v>
      </c>
      <c r="D59" s="25">
        <f>ROUND('VE-CA-6'!F9*$I$59,0)</f>
        <v>0</v>
      </c>
      <c r="E59" s="25">
        <f>ROUND(I59-C59-D59-F59-G59-H59,0)</f>
        <v>0</v>
      </c>
      <c r="F59" s="25">
        <f>ROUND('VE-CA-6'!F13*$I$59,0)</f>
        <v>0</v>
      </c>
      <c r="G59" s="25">
        <f>ROUND('VE-CA-6'!F15*$I$59,0)</f>
        <v>0</v>
      </c>
      <c r="H59" s="25">
        <f>ROUND('VE-CA-6'!F17*$I$59,0)</f>
        <v>0</v>
      </c>
      <c r="I59" s="25">
        <f>'VE-CA-3'!H12</f>
        <v>0</v>
      </c>
    </row>
    <row r="60" spans="1:10" x14ac:dyDescent="0.25">
      <c r="A60" t="s">
        <v>31</v>
      </c>
      <c r="B60" s="16" t="s">
        <v>34</v>
      </c>
      <c r="C60" s="26">
        <f>ROUND('VE-CA-6'!F7*$I$60,0)</f>
        <v>0</v>
      </c>
      <c r="D60" s="26">
        <f>ROUND('VE-CA-6'!F9*$I$60,0)</f>
        <v>0</v>
      </c>
      <c r="E60" s="26">
        <f>ROUND(I60-C60-D60-F60-G60-H60,0)</f>
        <v>0</v>
      </c>
      <c r="F60" s="26">
        <f>ROUND('VE-CA-6'!F13*$I$60,0)</f>
        <v>0</v>
      </c>
      <c r="G60" s="26">
        <f>ROUND('VE-CA-6'!F15*$I$60,0)</f>
        <v>0</v>
      </c>
      <c r="H60" s="26">
        <f>ROUND('VE-CA-6'!F17*$I$60,0)</f>
        <v>0</v>
      </c>
      <c r="I60" s="26">
        <f>'VE-CA-3'!H13</f>
        <v>0</v>
      </c>
    </row>
    <row r="61" spans="1:10" x14ac:dyDescent="0.25">
      <c r="A61" t="s">
        <v>33</v>
      </c>
      <c r="B61" s="5" t="s">
        <v>163</v>
      </c>
      <c r="C61" s="25">
        <f t="shared" ref="C61:I61" si="17">SUM(C59:C60)</f>
        <v>0</v>
      </c>
      <c r="D61" s="25">
        <f t="shared" si="17"/>
        <v>0</v>
      </c>
      <c r="E61" s="25">
        <f t="shared" si="17"/>
        <v>0</v>
      </c>
      <c r="F61" s="25">
        <f t="shared" si="17"/>
        <v>0</v>
      </c>
      <c r="G61" s="25">
        <f t="shared" si="17"/>
        <v>0</v>
      </c>
      <c r="H61" s="25">
        <f t="shared" si="17"/>
        <v>0</v>
      </c>
      <c r="I61" s="25">
        <f t="shared" si="17"/>
        <v>0</v>
      </c>
    </row>
    <row r="62" spans="1:10" x14ac:dyDescent="0.25">
      <c r="A62" s="16" t="s">
        <v>35</v>
      </c>
      <c r="B62" s="86" t="s">
        <v>165</v>
      </c>
      <c r="C62" s="26">
        <f t="shared" ref="C62:I62" si="18">C58+C61</f>
        <v>0</v>
      </c>
      <c r="D62" s="26">
        <f t="shared" si="18"/>
        <v>0</v>
      </c>
      <c r="E62" s="26">
        <f t="shared" si="18"/>
        <v>0</v>
      </c>
      <c r="F62" s="26">
        <f t="shared" si="18"/>
        <v>0</v>
      </c>
      <c r="G62" s="26">
        <f t="shared" si="18"/>
        <v>0</v>
      </c>
      <c r="H62" s="26">
        <f t="shared" si="18"/>
        <v>0</v>
      </c>
      <c r="I62" s="26">
        <f t="shared" si="18"/>
        <v>0</v>
      </c>
      <c r="J62" t="s">
        <v>836</v>
      </c>
    </row>
    <row r="63" spans="1:10" x14ac:dyDescent="0.25">
      <c r="A63" t="s">
        <v>37</v>
      </c>
      <c r="B63" t="s">
        <v>65</v>
      </c>
      <c r="C63" s="27">
        <f>'VE-CA-6'!E6</f>
        <v>0</v>
      </c>
      <c r="D63" s="27">
        <f>'VE-CA-6'!F8</f>
        <v>0</v>
      </c>
      <c r="E63" s="27">
        <f>'VE-CA-6'!F10</f>
        <v>0</v>
      </c>
      <c r="F63" s="27">
        <f>'VE-CA-6'!F12</f>
        <v>0</v>
      </c>
      <c r="G63" s="27">
        <f>'VE-CA-6'!F14</f>
        <v>0</v>
      </c>
      <c r="H63" s="27">
        <f>'VE-CA-6'!F16</f>
        <v>0</v>
      </c>
      <c r="I63" s="27">
        <f>SUM(C63:H63)</f>
        <v>0</v>
      </c>
    </row>
    <row r="64" spans="1:10" x14ac:dyDescent="0.25">
      <c r="A64" t="s">
        <v>39</v>
      </c>
      <c r="B64" s="5" t="s">
        <v>164</v>
      </c>
      <c r="C64" s="25" t="e">
        <f t="shared" ref="C64:I64" si="19">C62/C63</f>
        <v>#DIV/0!</v>
      </c>
      <c r="D64" s="25" t="e">
        <f t="shared" si="19"/>
        <v>#DIV/0!</v>
      </c>
      <c r="E64" s="25" t="e">
        <f t="shared" si="19"/>
        <v>#DIV/0!</v>
      </c>
      <c r="F64" s="25" t="e">
        <f t="shared" si="19"/>
        <v>#DIV/0!</v>
      </c>
      <c r="G64" s="25" t="e">
        <f t="shared" si="19"/>
        <v>#DIV/0!</v>
      </c>
      <c r="H64" s="25" t="e">
        <f t="shared" si="19"/>
        <v>#DIV/0!</v>
      </c>
      <c r="I64" s="25" t="e">
        <f t="shared" si="19"/>
        <v>#DIV/0!</v>
      </c>
    </row>
    <row r="65" spans="1:10" ht="13" x14ac:dyDescent="0.3">
      <c r="A65" s="124" t="s">
        <v>796</v>
      </c>
      <c r="C65" s="25"/>
      <c r="D65" s="25"/>
      <c r="E65" s="25"/>
      <c r="F65" s="25"/>
      <c r="G65" s="25"/>
      <c r="H65" s="25"/>
      <c r="I65" s="25"/>
    </row>
    <row r="66" spans="1:10" ht="26" x14ac:dyDescent="0.3">
      <c r="A66" s="130" t="s">
        <v>21</v>
      </c>
      <c r="B66" s="130" t="s">
        <v>22</v>
      </c>
      <c r="C66" s="131" t="s">
        <v>775</v>
      </c>
      <c r="D66" s="131" t="s">
        <v>776</v>
      </c>
      <c r="E66" s="131" t="s">
        <v>777</v>
      </c>
      <c r="F66" s="131" t="s">
        <v>778</v>
      </c>
      <c r="G66" s="131" t="s">
        <v>779</v>
      </c>
      <c r="H66" s="131" t="s">
        <v>780</v>
      </c>
      <c r="I66" s="122" t="s">
        <v>790</v>
      </c>
    </row>
    <row r="67" spans="1:10" x14ac:dyDescent="0.25">
      <c r="A67" t="s">
        <v>25</v>
      </c>
      <c r="B67" t="s">
        <v>26</v>
      </c>
      <c r="C67" s="25">
        <f>ROUND('VE-CA-6'!G7*$I$67,0)</f>
        <v>0</v>
      </c>
      <c r="D67" s="25">
        <f>ROUND('VE-CA-6'!G9*$I$67,0)</f>
        <v>0</v>
      </c>
      <c r="E67" s="25">
        <f>ROUND(I67-C67-D67-F67-G67-H67,0)</f>
        <v>0</v>
      </c>
      <c r="F67" s="25">
        <f>ROUND('VE-CA-6'!G13*$I$67,0)</f>
        <v>0</v>
      </c>
      <c r="G67" s="25">
        <f>ROUND('VE-CA-6'!G15*$I$67,0)</f>
        <v>0</v>
      </c>
      <c r="H67" s="25">
        <f>ROUND('VE-CA-6'!G17*$I$67,0)</f>
        <v>0</v>
      </c>
      <c r="I67" s="25">
        <f>'VE-CA-3'!I9</f>
        <v>0</v>
      </c>
    </row>
    <row r="68" spans="1:10" x14ac:dyDescent="0.25">
      <c r="A68" t="s">
        <v>27</v>
      </c>
      <c r="B68" t="s">
        <v>63</v>
      </c>
      <c r="C68" s="25">
        <f>ROUND('VE-CA-6'!G7*$I$68,0)</f>
        <v>0</v>
      </c>
      <c r="D68" s="25">
        <f>ROUND('VE-CA-6'!G9*$I$68,0)</f>
        <v>0</v>
      </c>
      <c r="E68" s="25">
        <f>ROUND(I68-C68-D68-F68-G68-H68,0)</f>
        <v>0</v>
      </c>
      <c r="F68" s="25">
        <f>ROUND('VE-CA-6'!G13*$I$68,0)</f>
        <v>0</v>
      </c>
      <c r="G68" s="25">
        <f>ROUND('VE-CA-6'!G15*$I$68,0)</f>
        <v>0</v>
      </c>
      <c r="H68" s="25">
        <f>ROUND('VE-CA-6'!G17*$I$68,0)</f>
        <v>0</v>
      </c>
      <c r="I68" s="25">
        <f>'VE-CA-3'!I10</f>
        <v>0</v>
      </c>
    </row>
    <row r="69" spans="1:10" x14ac:dyDescent="0.25">
      <c r="A69" t="s">
        <v>29</v>
      </c>
      <c r="B69" s="16" t="s">
        <v>30</v>
      </c>
      <c r="C69" s="26">
        <f>ROUND('VE-CA-6'!G7*$I$69,0)</f>
        <v>0</v>
      </c>
      <c r="D69" s="26">
        <f>ROUND('VE-CA-6'!G9*$I$69,0)</f>
        <v>0</v>
      </c>
      <c r="E69" s="26">
        <f>ROUND(I69-C69-D69-F69-G69-H69,0)</f>
        <v>0</v>
      </c>
      <c r="F69" s="26">
        <f>ROUND('VE-CA-6'!G13*$I$69,0)</f>
        <v>0</v>
      </c>
      <c r="G69" s="26">
        <f>ROUND('VE-CA-6'!G15*$I$69,0)</f>
        <v>0</v>
      </c>
      <c r="H69" s="26">
        <f>ROUND('VE-CA-6'!G17*$I$69,0)</f>
        <v>0</v>
      </c>
      <c r="I69" s="26">
        <f>'VE-CA-3'!I11</f>
        <v>0</v>
      </c>
    </row>
    <row r="70" spans="1:10" x14ac:dyDescent="0.25">
      <c r="A70" t="s">
        <v>50</v>
      </c>
      <c r="B70" s="5" t="s">
        <v>162</v>
      </c>
      <c r="C70" s="25">
        <f t="shared" ref="C70:I70" si="20">SUM(C67:C69)</f>
        <v>0</v>
      </c>
      <c r="D70" s="25">
        <f t="shared" si="20"/>
        <v>0</v>
      </c>
      <c r="E70" s="25">
        <f t="shared" si="20"/>
        <v>0</v>
      </c>
      <c r="F70" s="25">
        <f t="shared" si="20"/>
        <v>0</v>
      </c>
      <c r="G70" s="25">
        <f t="shared" si="20"/>
        <v>0</v>
      </c>
      <c r="H70" s="25">
        <f t="shared" si="20"/>
        <v>0</v>
      </c>
      <c r="I70" s="25">
        <f t="shared" si="20"/>
        <v>0</v>
      </c>
    </row>
    <row r="71" spans="1:10" x14ac:dyDescent="0.25">
      <c r="A71" t="s">
        <v>52</v>
      </c>
      <c r="B71" t="s">
        <v>64</v>
      </c>
      <c r="C71" s="25">
        <f>ROUND('VE-CA-6'!G7*$I$71,0)</f>
        <v>0</v>
      </c>
      <c r="D71" s="25">
        <f>ROUND('VE-CA-6'!G9*$I$71,0)</f>
        <v>0</v>
      </c>
      <c r="E71" s="25">
        <f>ROUND(I71-C71-D71-F71-G71-H71,0)</f>
        <v>0</v>
      </c>
      <c r="F71" s="25">
        <f>ROUND('VE-CA-6'!G13*$I$71,0)</f>
        <v>0</v>
      </c>
      <c r="G71" s="25">
        <f>ROUND('VE-CA-6'!G15*$I$71,0)</f>
        <v>0</v>
      </c>
      <c r="H71" s="25">
        <f>ROUND('VE-CA-6'!G17*$I$71,0)</f>
        <v>0</v>
      </c>
      <c r="I71" s="25">
        <f>'VE-CA-3'!I12</f>
        <v>0</v>
      </c>
    </row>
    <row r="72" spans="1:10" x14ac:dyDescent="0.25">
      <c r="A72" t="s">
        <v>31</v>
      </c>
      <c r="B72" s="16" t="s">
        <v>34</v>
      </c>
      <c r="C72" s="26">
        <f>ROUND('VE-CA-6'!G7*$I$72,0)</f>
        <v>0</v>
      </c>
      <c r="D72" s="26">
        <f>ROUND('VE-CA-6'!G9*$I$72,0)</f>
        <v>0</v>
      </c>
      <c r="E72" s="26">
        <f>ROUND(I72-C72-D72-F72-G72-H72,0)</f>
        <v>0</v>
      </c>
      <c r="F72" s="26">
        <f>ROUND('VE-CA-6'!G13*$I$72,0)</f>
        <v>0</v>
      </c>
      <c r="G72" s="26">
        <f>ROUND('VE-CA-6'!G15*$I$72,0)</f>
        <v>0</v>
      </c>
      <c r="H72" s="26">
        <f>ROUND('VE-CA-6'!G17*$I$72,0)</f>
        <v>0</v>
      </c>
      <c r="I72" s="26">
        <f>'VE-CA-3'!I13</f>
        <v>0</v>
      </c>
    </row>
    <row r="73" spans="1:10" x14ac:dyDescent="0.25">
      <c r="A73" t="s">
        <v>33</v>
      </c>
      <c r="B73" s="5" t="s">
        <v>163</v>
      </c>
      <c r="C73" s="25">
        <f t="shared" ref="C73:I73" si="21">SUM(C71:C72)</f>
        <v>0</v>
      </c>
      <c r="D73" s="25">
        <f t="shared" si="21"/>
        <v>0</v>
      </c>
      <c r="E73" s="25">
        <f t="shared" si="21"/>
        <v>0</v>
      </c>
      <c r="F73" s="25">
        <f t="shared" si="21"/>
        <v>0</v>
      </c>
      <c r="G73" s="25">
        <f t="shared" si="21"/>
        <v>0</v>
      </c>
      <c r="H73" s="25">
        <f t="shared" si="21"/>
        <v>0</v>
      </c>
      <c r="I73" s="25">
        <f t="shared" si="21"/>
        <v>0</v>
      </c>
    </row>
    <row r="74" spans="1:10" x14ac:dyDescent="0.25">
      <c r="A74" s="16" t="s">
        <v>35</v>
      </c>
      <c r="B74" s="86" t="s">
        <v>165</v>
      </c>
      <c r="C74" s="26">
        <f t="shared" ref="C74:I74" si="22">C70+C73</f>
        <v>0</v>
      </c>
      <c r="D74" s="26">
        <f t="shared" si="22"/>
        <v>0</v>
      </c>
      <c r="E74" s="26">
        <f t="shared" si="22"/>
        <v>0</v>
      </c>
      <c r="F74" s="26">
        <f t="shared" si="22"/>
        <v>0</v>
      </c>
      <c r="G74" s="26">
        <f t="shared" si="22"/>
        <v>0</v>
      </c>
      <c r="H74" s="26">
        <f t="shared" si="22"/>
        <v>0</v>
      </c>
      <c r="I74" s="26">
        <f t="shared" si="22"/>
        <v>0</v>
      </c>
      <c r="J74" t="s">
        <v>837</v>
      </c>
    </row>
    <row r="75" spans="1:10" x14ac:dyDescent="0.25">
      <c r="A75" t="s">
        <v>37</v>
      </c>
      <c r="B75" t="s">
        <v>65</v>
      </c>
      <c r="C75" s="27">
        <f>'VE-CA-6'!G6</f>
        <v>0</v>
      </c>
      <c r="D75" s="27">
        <f>'VE-CA-6'!G8</f>
        <v>0</v>
      </c>
      <c r="E75" s="27">
        <f>'VE-CA-6'!G10</f>
        <v>0</v>
      </c>
      <c r="F75" s="27">
        <f>'VE-CA-6'!G12</f>
        <v>0</v>
      </c>
      <c r="G75" s="27">
        <f>'VE-CA-6'!G14</f>
        <v>0</v>
      </c>
      <c r="H75" s="27">
        <f>'VE-CA-6'!G16</f>
        <v>0</v>
      </c>
      <c r="I75" s="27">
        <f>SUM(C75:H75)</f>
        <v>0</v>
      </c>
    </row>
    <row r="76" spans="1:10" x14ac:dyDescent="0.25">
      <c r="A76" t="s">
        <v>39</v>
      </c>
      <c r="B76" s="5" t="s">
        <v>164</v>
      </c>
      <c r="C76" s="25" t="e">
        <f t="shared" ref="C76:I76" si="23">C74/C75</f>
        <v>#DIV/0!</v>
      </c>
      <c r="D76" s="25" t="e">
        <f t="shared" si="23"/>
        <v>#DIV/0!</v>
      </c>
      <c r="E76" s="25" t="e">
        <f t="shared" si="23"/>
        <v>#DIV/0!</v>
      </c>
      <c r="F76" s="25" t="e">
        <f t="shared" si="23"/>
        <v>#DIV/0!</v>
      </c>
      <c r="G76" s="25" t="e">
        <f t="shared" si="23"/>
        <v>#DIV/0!</v>
      </c>
      <c r="H76" s="25" t="e">
        <f t="shared" si="23"/>
        <v>#DIV/0!</v>
      </c>
      <c r="I76" s="25" t="e">
        <f t="shared" si="23"/>
        <v>#DIV/0!</v>
      </c>
    </row>
    <row r="77" spans="1:10" ht="13" x14ac:dyDescent="0.3">
      <c r="A77" s="124" t="s">
        <v>799</v>
      </c>
      <c r="C77" s="134"/>
      <c r="D77" s="134"/>
      <c r="E77" s="134"/>
      <c r="F77" s="134"/>
      <c r="G77" s="134"/>
      <c r="H77" s="134"/>
      <c r="I77" s="25"/>
    </row>
    <row r="78" spans="1:10" ht="26" x14ac:dyDescent="0.3">
      <c r="A78" s="130" t="s">
        <v>21</v>
      </c>
      <c r="B78" s="130" t="s">
        <v>22</v>
      </c>
      <c r="C78" s="133" t="s">
        <v>775</v>
      </c>
      <c r="D78" s="133" t="s">
        <v>776</v>
      </c>
      <c r="E78" s="133" t="s">
        <v>777</v>
      </c>
      <c r="F78" s="133" t="s">
        <v>778</v>
      </c>
      <c r="G78" s="133" t="s">
        <v>779</v>
      </c>
      <c r="H78" s="133" t="s">
        <v>780</v>
      </c>
      <c r="I78" s="122" t="s">
        <v>798</v>
      </c>
    </row>
    <row r="79" spans="1:10" x14ac:dyDescent="0.25">
      <c r="A79" t="s">
        <v>25</v>
      </c>
      <c r="B79" t="s">
        <v>26</v>
      </c>
      <c r="C79" s="25">
        <f>IF($I$79=0,0,(ROUND('VE-CA-6'!H7*$I$79,0)))</f>
        <v>0</v>
      </c>
      <c r="D79" s="25">
        <f>IF($I$79=0,0,(ROUND('VE-CA-6'!H9*$I$79,0)))</f>
        <v>0</v>
      </c>
      <c r="E79" s="25">
        <f>ROUND(I79-C79-D79-F79-G79-H79,0)</f>
        <v>0</v>
      </c>
      <c r="F79" s="25">
        <f>IF($I$79=0,0,(ROUND('VE-CA-6'!H13*$I$79,0)))</f>
        <v>0</v>
      </c>
      <c r="G79" s="25">
        <f>IF($I$79=0,0,(ROUND('VE-CA-6'!H15*$I$79,0)))</f>
        <v>0</v>
      </c>
      <c r="H79" s="25">
        <f>IF($I$79=0,0,(ROUND('VE-CA-6'!H17*$I$79,0)))</f>
        <v>0</v>
      </c>
      <c r="I79" s="25">
        <f>'VE-CA-3'!J9</f>
        <v>0</v>
      </c>
    </row>
    <row r="80" spans="1:10" x14ac:dyDescent="0.25">
      <c r="A80" t="s">
        <v>27</v>
      </c>
      <c r="B80" t="s">
        <v>63</v>
      </c>
      <c r="C80" s="25">
        <f>IF($I$80=0,0,(ROUND('VE-CA-6'!H7*$I$80,0)))</f>
        <v>0</v>
      </c>
      <c r="D80" s="25">
        <f>IF($I$80=0,0,(ROUND('VE-CA-6'!H9*$I$80,0)))</f>
        <v>0</v>
      </c>
      <c r="E80" s="25">
        <f>ROUND(I80-C80-D80-F80-G80-H80,0)</f>
        <v>0</v>
      </c>
      <c r="F80" s="25">
        <f>IF($I$80=0,0,(ROUND('VE-CA-6'!H13*$I$80,0)))</f>
        <v>0</v>
      </c>
      <c r="G80" s="25">
        <f>IF($I$80=0,0,(ROUND('VE-CA-6'!H15*$I$80,0)))</f>
        <v>0</v>
      </c>
      <c r="H80" s="25">
        <f>IF($I$80=0,0,(ROUND('VE-CA-6'!H17*$I$80,0)))</f>
        <v>0</v>
      </c>
      <c r="I80" s="25">
        <f>'VE-CA-3'!J10</f>
        <v>0</v>
      </c>
    </row>
    <row r="81" spans="1:10" x14ac:dyDescent="0.25">
      <c r="A81" t="s">
        <v>29</v>
      </c>
      <c r="B81" s="16" t="s">
        <v>30</v>
      </c>
      <c r="C81" s="26">
        <f>IF($I$81=0,0,(ROUND('VE-CA-6'!H7*$I$81,0)))</f>
        <v>0</v>
      </c>
      <c r="D81" s="26">
        <f>IF($I$81=0,0,(ROUND('VE-CA-6'!H9*$I$81,0)))</f>
        <v>0</v>
      </c>
      <c r="E81" s="26">
        <f>ROUND(I81-C81-D81-F81-G81-H81,0)</f>
        <v>0</v>
      </c>
      <c r="F81" s="26">
        <f>IF($I$81=0,0,(ROUND('VE-CA-6'!H13*$I$81,0)))</f>
        <v>0</v>
      </c>
      <c r="G81" s="26">
        <f>IF($I$81=0,0,(ROUND('VE-CA-6'!H15*$I$81,0)))</f>
        <v>0</v>
      </c>
      <c r="H81" s="26">
        <f>IF($I$81=0,0,(ROUND('VE-CA-6'!H17*$I$81,0)))</f>
        <v>0</v>
      </c>
      <c r="I81" s="26">
        <f>'VE-CA-3'!J11</f>
        <v>0</v>
      </c>
    </row>
    <row r="82" spans="1:10" x14ac:dyDescent="0.25">
      <c r="A82" t="s">
        <v>50</v>
      </c>
      <c r="B82" s="5" t="s">
        <v>162</v>
      </c>
      <c r="C82" s="25">
        <f t="shared" ref="C82:I82" si="24">SUM(C79:C81)</f>
        <v>0</v>
      </c>
      <c r="D82" s="25">
        <f t="shared" si="24"/>
        <v>0</v>
      </c>
      <c r="E82" s="25">
        <f t="shared" si="24"/>
        <v>0</v>
      </c>
      <c r="F82" s="25">
        <f t="shared" si="24"/>
        <v>0</v>
      </c>
      <c r="G82" s="25">
        <f t="shared" si="24"/>
        <v>0</v>
      </c>
      <c r="H82" s="25">
        <f t="shared" si="24"/>
        <v>0</v>
      </c>
      <c r="I82" s="25">
        <f t="shared" si="24"/>
        <v>0</v>
      </c>
    </row>
    <row r="83" spans="1:10" x14ac:dyDescent="0.25">
      <c r="A83" t="s">
        <v>52</v>
      </c>
      <c r="B83" t="s">
        <v>64</v>
      </c>
      <c r="C83" s="25">
        <f>IF($I$83=0,0,(ROUND('VE-CA-6'!H7*$I$83,0)))</f>
        <v>0</v>
      </c>
      <c r="D83" s="25">
        <f>IF($I$83=0,0,(ROUND('VE-CA-6'!H9*$I$83,0)))</f>
        <v>0</v>
      </c>
      <c r="E83" s="25">
        <f>ROUND(I83-C83-D83-F83-G83-H83,0)</f>
        <v>0</v>
      </c>
      <c r="F83" s="25">
        <f>IF($I$83=0,0,(ROUND('VE-CA-6'!H13*$I$83,0)))</f>
        <v>0</v>
      </c>
      <c r="G83" s="25">
        <f>IF($I$83=0,0,(ROUND('VE-CA-6'!H15*$I$83,0)))</f>
        <v>0</v>
      </c>
      <c r="H83" s="25">
        <f>IF($I$83=0,0,(ROUND('VE-CA-6'!H17*$I$83,0)))</f>
        <v>0</v>
      </c>
      <c r="I83" s="25">
        <f>'VE-CA-3'!J12</f>
        <v>0</v>
      </c>
    </row>
    <row r="84" spans="1:10" x14ac:dyDescent="0.25">
      <c r="A84" t="s">
        <v>31</v>
      </c>
      <c r="B84" s="16" t="s">
        <v>34</v>
      </c>
      <c r="C84" s="26">
        <f>IF($I$84=0,0,(ROUND('VE-CA-6'!H7*$I$84,0)))</f>
        <v>0</v>
      </c>
      <c r="D84" s="26">
        <f>IF($I$84=0,0,(ROUND('VE-CA-6'!H9*$I$84,0)))</f>
        <v>0</v>
      </c>
      <c r="E84" s="26">
        <f>ROUND(I84-C84-D84-F84-G84-H84,0)</f>
        <v>0</v>
      </c>
      <c r="F84" s="26">
        <f>IF($I$84=0,0,(ROUND('VE-CA-6'!H13*$I$84,0)))</f>
        <v>0</v>
      </c>
      <c r="G84" s="26">
        <f>IF($I$84=0,0,(ROUND('VE-CA-6'!H15*$I$84,0)))</f>
        <v>0</v>
      </c>
      <c r="H84" s="26">
        <f>IF($I$84=0,0,(ROUND('VE-CA-6'!H17*$I$84,0)))</f>
        <v>0</v>
      </c>
      <c r="I84" s="26">
        <f>'VE-CA-3'!J13</f>
        <v>0</v>
      </c>
    </row>
    <row r="85" spans="1:10" x14ac:dyDescent="0.25">
      <c r="A85" t="s">
        <v>33</v>
      </c>
      <c r="B85" s="5" t="s">
        <v>163</v>
      </c>
      <c r="C85" s="25">
        <f t="shared" ref="C85:I85" si="25">SUM(C83:C84)</f>
        <v>0</v>
      </c>
      <c r="D85" s="25">
        <f t="shared" si="25"/>
        <v>0</v>
      </c>
      <c r="E85" s="25">
        <f t="shared" si="25"/>
        <v>0</v>
      </c>
      <c r="F85" s="25">
        <f t="shared" si="25"/>
        <v>0</v>
      </c>
      <c r="G85" s="25">
        <f t="shared" si="25"/>
        <v>0</v>
      </c>
      <c r="H85" s="25">
        <f t="shared" si="25"/>
        <v>0</v>
      </c>
      <c r="I85" s="25">
        <f t="shared" si="25"/>
        <v>0</v>
      </c>
    </row>
    <row r="86" spans="1:10" x14ac:dyDescent="0.25">
      <c r="A86" s="16" t="s">
        <v>35</v>
      </c>
      <c r="B86" s="86" t="s">
        <v>165</v>
      </c>
      <c r="C86" s="26">
        <f t="shared" ref="C86:I86" si="26">C82+C85</f>
        <v>0</v>
      </c>
      <c r="D86" s="26">
        <f t="shared" si="26"/>
        <v>0</v>
      </c>
      <c r="E86" s="26">
        <f t="shared" si="26"/>
        <v>0</v>
      </c>
      <c r="F86" s="26">
        <f t="shared" si="26"/>
        <v>0</v>
      </c>
      <c r="G86" s="26">
        <f t="shared" si="26"/>
        <v>0</v>
      </c>
      <c r="H86" s="26">
        <f t="shared" si="26"/>
        <v>0</v>
      </c>
      <c r="I86" s="26">
        <f t="shared" si="26"/>
        <v>0</v>
      </c>
      <c r="J86" t="s">
        <v>838</v>
      </c>
    </row>
    <row r="87" spans="1:10" x14ac:dyDescent="0.25">
      <c r="A87" t="s">
        <v>37</v>
      </c>
      <c r="B87" t="s">
        <v>65</v>
      </c>
      <c r="C87" s="27">
        <f>'VE-CA-6'!H6</f>
        <v>0</v>
      </c>
      <c r="D87" s="27">
        <f>'VE-CA-6'!H8</f>
        <v>0</v>
      </c>
      <c r="E87" s="27">
        <f>'VE-CA-6'!H10</f>
        <v>0</v>
      </c>
      <c r="F87" s="27">
        <f>'VE-CA-6'!H12</f>
        <v>0</v>
      </c>
      <c r="G87" s="27">
        <f>'VE-CA-6'!H14</f>
        <v>0</v>
      </c>
      <c r="H87" s="27">
        <f>'VE-CA-6'!H16</f>
        <v>0</v>
      </c>
      <c r="I87" s="27">
        <f>SUM(C87:H87)</f>
        <v>0</v>
      </c>
    </row>
    <row r="88" spans="1:10" x14ac:dyDescent="0.25">
      <c r="A88" t="s">
        <v>39</v>
      </c>
      <c r="B88" s="5" t="s">
        <v>164</v>
      </c>
      <c r="C88" s="25" t="e">
        <f t="shared" ref="C88:I88" si="27">C86/C87</f>
        <v>#DIV/0!</v>
      </c>
      <c r="D88" s="25" t="e">
        <f t="shared" si="27"/>
        <v>#DIV/0!</v>
      </c>
      <c r="E88" s="25" t="e">
        <f t="shared" si="27"/>
        <v>#DIV/0!</v>
      </c>
      <c r="F88" s="25" t="e">
        <f t="shared" si="27"/>
        <v>#DIV/0!</v>
      </c>
      <c r="G88" s="25" t="e">
        <f t="shared" si="27"/>
        <v>#DIV/0!</v>
      </c>
      <c r="H88" s="25" t="e">
        <f t="shared" si="27"/>
        <v>#DIV/0!</v>
      </c>
      <c r="I88" s="25" t="e">
        <f t="shared" si="27"/>
        <v>#DIV/0!</v>
      </c>
    </row>
    <row r="89" spans="1:10" ht="13" x14ac:dyDescent="0.3">
      <c r="A89" s="124" t="s">
        <v>797</v>
      </c>
      <c r="C89" s="25"/>
      <c r="D89" s="25"/>
      <c r="E89" s="25"/>
      <c r="F89" s="25"/>
      <c r="G89" s="25"/>
      <c r="H89" s="25"/>
      <c r="I89" s="25"/>
    </row>
    <row r="90" spans="1:10" ht="26" x14ac:dyDescent="0.3">
      <c r="A90" s="130" t="s">
        <v>21</v>
      </c>
      <c r="B90" s="130" t="s">
        <v>22</v>
      </c>
      <c r="C90" s="121" t="s">
        <v>775</v>
      </c>
      <c r="D90" s="121" t="s">
        <v>776</v>
      </c>
      <c r="E90" s="121" t="s">
        <v>777</v>
      </c>
      <c r="F90" s="121" t="s">
        <v>778</v>
      </c>
      <c r="G90" s="121" t="s">
        <v>779</v>
      </c>
      <c r="H90" s="121" t="s">
        <v>780</v>
      </c>
      <c r="I90" s="122" t="s">
        <v>800</v>
      </c>
    </row>
    <row r="91" spans="1:10" x14ac:dyDescent="0.25">
      <c r="A91" t="s">
        <v>25</v>
      </c>
      <c r="B91" t="s">
        <v>26</v>
      </c>
      <c r="C91" s="25">
        <f>ROUND('VE-CA-6'!I7*$I$91,0)</f>
        <v>0</v>
      </c>
      <c r="D91" s="25">
        <f>ROUND('VE-CA-6'!I9*$I$91,0)</f>
        <v>0</v>
      </c>
      <c r="E91" s="25">
        <f>ROUND(I91-C91-D91-F91-G91-H91,0)</f>
        <v>0</v>
      </c>
      <c r="F91" s="25">
        <f>ROUND('VE-CA-6'!I13*$I$91,0)</f>
        <v>0</v>
      </c>
      <c r="G91" s="25">
        <f>ROUND('VE-CA-6'!I15*$I$91,0)</f>
        <v>0</v>
      </c>
      <c r="H91" s="25">
        <f>ROUND('VE-CA-6'!I17*$I$91,0)</f>
        <v>0</v>
      </c>
      <c r="I91" s="25">
        <f>'VE-CA-3'!K9</f>
        <v>0</v>
      </c>
    </row>
    <row r="92" spans="1:10" x14ac:dyDescent="0.25">
      <c r="A92" t="s">
        <v>27</v>
      </c>
      <c r="B92" t="s">
        <v>63</v>
      </c>
      <c r="C92" s="25">
        <f>ROUND('VE-CA-6'!I7*$I$92,0)</f>
        <v>0</v>
      </c>
      <c r="D92" s="25">
        <f>ROUND('VE-CA-6'!I9*$I$92,0)</f>
        <v>0</v>
      </c>
      <c r="E92" s="25">
        <f>ROUND(I92-C92-D92-F92-G92-H92,0)</f>
        <v>0</v>
      </c>
      <c r="F92" s="25">
        <f>ROUND('VE-CA-6'!I13*$I$92,0)</f>
        <v>0</v>
      </c>
      <c r="G92" s="25">
        <f>ROUND('VE-CA-6'!I15*$I$92,0)</f>
        <v>0</v>
      </c>
      <c r="H92" s="25">
        <f>ROUND('VE-CA-6'!I17*$I$92,0)</f>
        <v>0</v>
      </c>
      <c r="I92" s="25">
        <f>'VE-CA-3'!K10</f>
        <v>0</v>
      </c>
    </row>
    <row r="93" spans="1:10" x14ac:dyDescent="0.25">
      <c r="A93" t="s">
        <v>29</v>
      </c>
      <c r="B93" s="16" t="s">
        <v>30</v>
      </c>
      <c r="C93" s="26">
        <f>ROUND('VE-CA-6'!I7*$I$93,0)</f>
        <v>0</v>
      </c>
      <c r="D93" s="26">
        <f>ROUND('VE-CA-6'!I9*$I$93,0)</f>
        <v>0</v>
      </c>
      <c r="E93" s="26">
        <f>ROUND(I93-C93-D93-F93-G93-H93,0)</f>
        <v>0</v>
      </c>
      <c r="F93" s="26">
        <f>ROUND('VE-CA-6'!I13*$I$93,0)</f>
        <v>0</v>
      </c>
      <c r="G93" s="26">
        <f>ROUND('VE-CA-6'!I15*$I$93,0)</f>
        <v>0</v>
      </c>
      <c r="H93" s="26">
        <f>ROUND('VE-CA-6'!I17*$I$81,0)</f>
        <v>0</v>
      </c>
      <c r="I93" s="26">
        <f>'VE-CA-3'!K11</f>
        <v>0</v>
      </c>
    </row>
    <row r="94" spans="1:10" x14ac:dyDescent="0.25">
      <c r="A94" t="s">
        <v>50</v>
      </c>
      <c r="B94" s="5" t="s">
        <v>162</v>
      </c>
      <c r="C94" s="25">
        <f t="shared" ref="C94:I94" si="28">SUM(C91:C93)</f>
        <v>0</v>
      </c>
      <c r="D94" s="25">
        <f t="shared" si="28"/>
        <v>0</v>
      </c>
      <c r="E94" s="25">
        <f t="shared" si="28"/>
        <v>0</v>
      </c>
      <c r="F94" s="25">
        <f t="shared" si="28"/>
        <v>0</v>
      </c>
      <c r="G94" s="25">
        <f t="shared" si="28"/>
        <v>0</v>
      </c>
      <c r="H94" s="25">
        <f t="shared" si="28"/>
        <v>0</v>
      </c>
      <c r="I94" s="25">
        <f t="shared" si="28"/>
        <v>0</v>
      </c>
    </row>
    <row r="95" spans="1:10" x14ac:dyDescent="0.25">
      <c r="A95" t="s">
        <v>52</v>
      </c>
      <c r="B95" t="s">
        <v>64</v>
      </c>
      <c r="C95" s="25">
        <f>ROUND('VE-CA-6'!I7*$I$95,0)</f>
        <v>0</v>
      </c>
      <c r="D95" s="25">
        <f>ROUND('VE-CA-6'!I9*$I$95,0)</f>
        <v>0</v>
      </c>
      <c r="E95" s="25">
        <f>ROUND(I95-C95-D95-F95-G95-H95,0)</f>
        <v>0</v>
      </c>
      <c r="F95" s="25">
        <f>ROUND('VE-CA-6'!I13*$I$95,0)</f>
        <v>0</v>
      </c>
      <c r="G95" s="25">
        <f>ROUND('VE-CA-6'!I15*$I$95,0)</f>
        <v>0</v>
      </c>
      <c r="H95" s="25">
        <f>ROUND('VE-CA-6'!I17*$I$95,0)</f>
        <v>0</v>
      </c>
      <c r="I95" s="25">
        <f>'VE-CA-3'!K12</f>
        <v>0</v>
      </c>
    </row>
    <row r="96" spans="1:10" x14ac:dyDescent="0.25">
      <c r="A96" t="s">
        <v>31</v>
      </c>
      <c r="B96" s="16" t="s">
        <v>34</v>
      </c>
      <c r="C96" s="26">
        <f>ROUND('VE-CA-6'!I7*$I$96,0)</f>
        <v>0</v>
      </c>
      <c r="D96" s="26">
        <f>ROUND('VE-CA-6'!I9*$I$96,0)</f>
        <v>0</v>
      </c>
      <c r="E96" s="26">
        <f>ROUND(I96-C96-D96-F96-G96-H96,0)</f>
        <v>0</v>
      </c>
      <c r="F96" s="26">
        <f>ROUND('VE-CA-6'!I13*$I$96,0)</f>
        <v>0</v>
      </c>
      <c r="G96" s="26">
        <f>ROUND('VE-CA-6'!I15*$I$96,0)</f>
        <v>0</v>
      </c>
      <c r="H96" s="26">
        <f>ROUND('VE-CA-6'!I17*$I$96,0)</f>
        <v>0</v>
      </c>
      <c r="I96" s="26">
        <f>'VE-CA-3'!K13</f>
        <v>0</v>
      </c>
    </row>
    <row r="97" spans="1:10" x14ac:dyDescent="0.25">
      <c r="A97" t="s">
        <v>33</v>
      </c>
      <c r="B97" s="5" t="s">
        <v>163</v>
      </c>
      <c r="C97" s="25">
        <f t="shared" ref="C97:I97" si="29">SUM(C95:C96)</f>
        <v>0</v>
      </c>
      <c r="D97" s="25">
        <f t="shared" si="29"/>
        <v>0</v>
      </c>
      <c r="E97" s="25">
        <f t="shared" si="29"/>
        <v>0</v>
      </c>
      <c r="F97" s="25">
        <f t="shared" si="29"/>
        <v>0</v>
      </c>
      <c r="G97" s="25">
        <f t="shared" si="29"/>
        <v>0</v>
      </c>
      <c r="H97" s="25">
        <f t="shared" si="29"/>
        <v>0</v>
      </c>
      <c r="I97" s="25">
        <f t="shared" si="29"/>
        <v>0</v>
      </c>
    </row>
    <row r="98" spans="1:10" x14ac:dyDescent="0.25">
      <c r="A98" s="16" t="s">
        <v>35</v>
      </c>
      <c r="B98" s="86" t="s">
        <v>165</v>
      </c>
      <c r="C98" s="26">
        <f t="shared" ref="C98:I98" si="30">C94+C97</f>
        <v>0</v>
      </c>
      <c r="D98" s="26">
        <f t="shared" si="30"/>
        <v>0</v>
      </c>
      <c r="E98" s="26">
        <f t="shared" si="30"/>
        <v>0</v>
      </c>
      <c r="F98" s="26">
        <f t="shared" si="30"/>
        <v>0</v>
      </c>
      <c r="G98" s="26">
        <f t="shared" si="30"/>
        <v>0</v>
      </c>
      <c r="H98" s="26">
        <f t="shared" si="30"/>
        <v>0</v>
      </c>
      <c r="I98" s="26">
        <f t="shared" si="30"/>
        <v>0</v>
      </c>
      <c r="J98" t="s">
        <v>839</v>
      </c>
    </row>
    <row r="99" spans="1:10" x14ac:dyDescent="0.25">
      <c r="A99" t="s">
        <v>37</v>
      </c>
      <c r="B99" t="s">
        <v>65</v>
      </c>
      <c r="C99" s="27">
        <f>'VE-CA-6'!I6</f>
        <v>0</v>
      </c>
      <c r="D99" s="27">
        <f>'VE-CA-6'!I8</f>
        <v>0</v>
      </c>
      <c r="E99" s="27">
        <f>'VE-CA-6'!I10</f>
        <v>0</v>
      </c>
      <c r="F99" s="27">
        <f>'VE-CA-6'!I12</f>
        <v>0</v>
      </c>
      <c r="G99" s="27">
        <f>'VE-CA-6'!I14</f>
        <v>0</v>
      </c>
      <c r="H99" s="27">
        <f>'VE-CA-6'!I16</f>
        <v>0</v>
      </c>
      <c r="I99" s="27">
        <f>SUM(C99:H99)</f>
        <v>0</v>
      </c>
    </row>
    <row r="100" spans="1:10" x14ac:dyDescent="0.25">
      <c r="A100" t="s">
        <v>39</v>
      </c>
      <c r="B100" s="5" t="s">
        <v>164</v>
      </c>
      <c r="C100" s="25" t="e">
        <f t="shared" ref="C100:I100" si="31">C98/C99</f>
        <v>#DIV/0!</v>
      </c>
      <c r="D100" s="25" t="e">
        <f t="shared" si="31"/>
        <v>#DIV/0!</v>
      </c>
      <c r="E100" s="25" t="e">
        <f t="shared" si="31"/>
        <v>#DIV/0!</v>
      </c>
      <c r="F100" s="25" t="e">
        <f t="shared" si="31"/>
        <v>#DIV/0!</v>
      </c>
      <c r="G100" s="25" t="e">
        <f t="shared" si="31"/>
        <v>#DIV/0!</v>
      </c>
      <c r="H100" s="25" t="e">
        <f t="shared" si="31"/>
        <v>#DIV/0!</v>
      </c>
      <c r="I100" s="25" t="e">
        <f t="shared" si="31"/>
        <v>#DIV/0!</v>
      </c>
    </row>
    <row r="101" spans="1:10" ht="13" x14ac:dyDescent="0.3">
      <c r="A101" s="124" t="s">
        <v>801</v>
      </c>
      <c r="C101" s="25"/>
      <c r="D101" s="25"/>
      <c r="E101" s="25"/>
      <c r="F101" s="25"/>
      <c r="G101" s="25"/>
      <c r="H101" s="25"/>
      <c r="I101" s="25"/>
    </row>
    <row r="102" spans="1:10" ht="26" x14ac:dyDescent="0.3">
      <c r="A102" s="130" t="s">
        <v>21</v>
      </c>
      <c r="B102" s="130" t="s">
        <v>22</v>
      </c>
      <c r="C102" s="121" t="s">
        <v>775</v>
      </c>
      <c r="D102" s="121" t="s">
        <v>776</v>
      </c>
      <c r="E102" s="121" t="s">
        <v>777</v>
      </c>
      <c r="F102" s="121" t="s">
        <v>778</v>
      </c>
      <c r="G102" s="121" t="s">
        <v>779</v>
      </c>
      <c r="H102" s="121" t="s">
        <v>780</v>
      </c>
      <c r="I102" s="122" t="s">
        <v>802</v>
      </c>
    </row>
    <row r="103" spans="1:10" x14ac:dyDescent="0.25">
      <c r="A103" t="s">
        <v>25</v>
      </c>
      <c r="B103" t="s">
        <v>26</v>
      </c>
      <c r="C103" s="25">
        <f>ROUND('VE-CA-6'!J7*$I$103,0)</f>
        <v>0</v>
      </c>
      <c r="D103" s="25">
        <f>ROUND('VE-CA-6'!J9*$I$103,0)</f>
        <v>0</v>
      </c>
      <c r="E103" s="25">
        <f>ROUND(I103-C103-D103-F103-G103-H103,0)</f>
        <v>0</v>
      </c>
      <c r="F103" s="25">
        <f>ROUND('VE-CA-6'!J13*$I$103,0)</f>
        <v>0</v>
      </c>
      <c r="G103" s="25">
        <f>ROUND('VE-CA-6'!J15*$I$103,0)</f>
        <v>0</v>
      </c>
      <c r="H103" s="25">
        <f>ROUND('VE-CA-6'!J17*$I$103,0)</f>
        <v>0</v>
      </c>
      <c r="I103" s="25">
        <f>'VE-CA-3'!L9</f>
        <v>0</v>
      </c>
    </row>
    <row r="104" spans="1:10" x14ac:dyDescent="0.25">
      <c r="A104" t="s">
        <v>27</v>
      </c>
      <c r="B104" t="s">
        <v>63</v>
      </c>
      <c r="C104" s="25">
        <f>ROUND('VE-CA-6'!J7*$I$104,0)</f>
        <v>0</v>
      </c>
      <c r="D104" s="25">
        <f>ROUND('VE-CA-6'!J9*$I$104,0)</f>
        <v>0</v>
      </c>
      <c r="E104" s="25">
        <f>ROUND(I104-C104-D104-F104-G104-H104,0)</f>
        <v>0</v>
      </c>
      <c r="F104" s="25">
        <f>ROUND('VE-CA-6'!J13*$I$104,0)</f>
        <v>0</v>
      </c>
      <c r="G104" s="25">
        <f>ROUND('VE-CA-6'!J15*$I$104,0)</f>
        <v>0</v>
      </c>
      <c r="H104" s="25">
        <f>ROUND('VE-CA-6'!J17*$I$104,0)</f>
        <v>0</v>
      </c>
      <c r="I104" s="25">
        <f>'VE-CA-3'!L10</f>
        <v>0</v>
      </c>
    </row>
    <row r="105" spans="1:10" x14ac:dyDescent="0.25">
      <c r="A105" t="s">
        <v>29</v>
      </c>
      <c r="B105" s="16" t="s">
        <v>30</v>
      </c>
      <c r="C105" s="26">
        <f>ROUND('VE-CA-6'!J7*$I$105,0)</f>
        <v>0</v>
      </c>
      <c r="D105" s="26">
        <f>ROUND('VE-CA-6'!J9*$I$105,0)</f>
        <v>0</v>
      </c>
      <c r="E105" s="26">
        <f>ROUND(I105-C105-D105-F105-G105-H105,0)</f>
        <v>0</v>
      </c>
      <c r="F105" s="26">
        <f>ROUND('VE-CA-6'!J13*$I$105,0)</f>
        <v>0</v>
      </c>
      <c r="G105" s="26">
        <f>ROUND('VE-CA-6'!J15*$I$105,0)</f>
        <v>0</v>
      </c>
      <c r="H105" s="26">
        <f>ROUND('VE-CA-6'!J17*$I$105,0)</f>
        <v>0</v>
      </c>
      <c r="I105" s="26">
        <f>'VE-CA-3'!L11</f>
        <v>0</v>
      </c>
    </row>
    <row r="106" spans="1:10" x14ac:dyDescent="0.25">
      <c r="A106" t="s">
        <v>50</v>
      </c>
      <c r="B106" s="5" t="s">
        <v>162</v>
      </c>
      <c r="C106" s="25">
        <f t="shared" ref="C106:I106" si="32">SUM(C103:C105)</f>
        <v>0</v>
      </c>
      <c r="D106" s="25">
        <f t="shared" si="32"/>
        <v>0</v>
      </c>
      <c r="E106" s="25">
        <f t="shared" si="32"/>
        <v>0</v>
      </c>
      <c r="F106" s="25">
        <f t="shared" si="32"/>
        <v>0</v>
      </c>
      <c r="G106" s="25">
        <f t="shared" si="32"/>
        <v>0</v>
      </c>
      <c r="H106" s="25">
        <f t="shared" si="32"/>
        <v>0</v>
      </c>
      <c r="I106" s="25">
        <f t="shared" si="32"/>
        <v>0</v>
      </c>
    </row>
    <row r="107" spans="1:10" x14ac:dyDescent="0.25">
      <c r="A107" t="s">
        <v>52</v>
      </c>
      <c r="B107" t="s">
        <v>64</v>
      </c>
      <c r="C107" s="25">
        <f>ROUND('VE-CA-6'!J7*$I$107,0)</f>
        <v>0</v>
      </c>
      <c r="D107" s="25">
        <f>ROUND('VE-CA-6'!J9*$I$107,0)</f>
        <v>0</v>
      </c>
      <c r="E107" s="25">
        <f>ROUND(I107-C107-D107-F107-G107-H107,0)</f>
        <v>0</v>
      </c>
      <c r="F107" s="25">
        <f>ROUND('VE-CA-6'!J13*$I$107,0)</f>
        <v>0</v>
      </c>
      <c r="G107" s="25">
        <f>ROUND('VE-CA-6'!J15*$I$107,0)</f>
        <v>0</v>
      </c>
      <c r="H107" s="25">
        <f>ROUND('VE-CA-6'!J17*$I$107,0)</f>
        <v>0</v>
      </c>
      <c r="I107" s="25">
        <f>'VE-CA-3'!L12</f>
        <v>0</v>
      </c>
    </row>
    <row r="108" spans="1:10" x14ac:dyDescent="0.25">
      <c r="A108" t="s">
        <v>31</v>
      </c>
      <c r="B108" s="16" t="s">
        <v>34</v>
      </c>
      <c r="C108" s="26">
        <f>ROUND('VE-CA-6'!J7*$I$108,0)</f>
        <v>0</v>
      </c>
      <c r="D108" s="26">
        <f>ROUND('VE-CA-6'!J9*$I$108,0)</f>
        <v>0</v>
      </c>
      <c r="E108" s="26">
        <f>ROUND(I108-C108-D108-F108-G108-H108,0)</f>
        <v>0</v>
      </c>
      <c r="F108" s="26">
        <f>ROUND('VE-CA-6'!J13*$I$108,0)</f>
        <v>0</v>
      </c>
      <c r="G108" s="26">
        <f>ROUND('VE-CA-6'!J15*$I$108,0)</f>
        <v>0</v>
      </c>
      <c r="H108" s="26">
        <f>ROUND('VE-CA-6'!J17*$I$108,0)</f>
        <v>0</v>
      </c>
      <c r="I108" s="26">
        <f>'VE-CA-3'!L13</f>
        <v>0</v>
      </c>
    </row>
    <row r="109" spans="1:10" x14ac:dyDescent="0.25">
      <c r="A109" t="s">
        <v>33</v>
      </c>
      <c r="B109" s="5" t="s">
        <v>163</v>
      </c>
      <c r="C109" s="25">
        <f t="shared" ref="C109:I109" si="33">SUM(C107:C108)</f>
        <v>0</v>
      </c>
      <c r="D109" s="25">
        <f t="shared" si="33"/>
        <v>0</v>
      </c>
      <c r="E109" s="25">
        <f t="shared" si="33"/>
        <v>0</v>
      </c>
      <c r="F109" s="25">
        <f t="shared" si="33"/>
        <v>0</v>
      </c>
      <c r="G109" s="25">
        <f t="shared" si="33"/>
        <v>0</v>
      </c>
      <c r="H109" s="25">
        <f t="shared" si="33"/>
        <v>0</v>
      </c>
      <c r="I109" s="25">
        <f t="shared" si="33"/>
        <v>0</v>
      </c>
    </row>
    <row r="110" spans="1:10" x14ac:dyDescent="0.25">
      <c r="A110" s="16" t="s">
        <v>35</v>
      </c>
      <c r="B110" s="86" t="s">
        <v>165</v>
      </c>
      <c r="C110" s="26">
        <f t="shared" ref="C110:I110" si="34">C106+C109</f>
        <v>0</v>
      </c>
      <c r="D110" s="26">
        <f t="shared" si="34"/>
        <v>0</v>
      </c>
      <c r="E110" s="26">
        <f t="shared" si="34"/>
        <v>0</v>
      </c>
      <c r="F110" s="26">
        <f t="shared" si="34"/>
        <v>0</v>
      </c>
      <c r="G110" s="26">
        <f t="shared" si="34"/>
        <v>0</v>
      </c>
      <c r="H110" s="26">
        <f t="shared" si="34"/>
        <v>0</v>
      </c>
      <c r="I110" s="26">
        <f t="shared" si="34"/>
        <v>0</v>
      </c>
      <c r="J110" t="s">
        <v>840</v>
      </c>
    </row>
    <row r="111" spans="1:10" x14ac:dyDescent="0.25">
      <c r="A111" t="s">
        <v>37</v>
      </c>
      <c r="B111" t="s">
        <v>65</v>
      </c>
      <c r="C111" s="27">
        <f>'VE-CA-6'!J6</f>
        <v>0</v>
      </c>
      <c r="D111" s="27">
        <f>'VE-CA-6'!J8</f>
        <v>0</v>
      </c>
      <c r="E111" s="27">
        <f>'VE-CA-6'!J10</f>
        <v>0</v>
      </c>
      <c r="F111" s="27">
        <f>'VE-CA-6'!J12</f>
        <v>0</v>
      </c>
      <c r="G111" s="27">
        <f>'VE-CA-6'!J14</f>
        <v>0</v>
      </c>
      <c r="H111" s="27">
        <f>'VE-CA-6'!J16</f>
        <v>0</v>
      </c>
      <c r="I111" s="27">
        <f>SUM(C111:H111)</f>
        <v>0</v>
      </c>
    </row>
    <row r="112" spans="1:10" x14ac:dyDescent="0.25">
      <c r="A112" t="s">
        <v>39</v>
      </c>
      <c r="B112" s="5" t="s">
        <v>164</v>
      </c>
      <c r="C112" s="25" t="e">
        <f t="shared" ref="C112:I112" si="35">C110/C111</f>
        <v>#DIV/0!</v>
      </c>
      <c r="D112" s="25" t="e">
        <f t="shared" si="35"/>
        <v>#DIV/0!</v>
      </c>
      <c r="E112" s="25" t="e">
        <f t="shared" si="35"/>
        <v>#DIV/0!</v>
      </c>
      <c r="F112" s="25" t="e">
        <f t="shared" si="35"/>
        <v>#DIV/0!</v>
      </c>
      <c r="G112" s="25" t="e">
        <f t="shared" si="35"/>
        <v>#DIV/0!</v>
      </c>
      <c r="H112" s="25" t="e">
        <f t="shared" si="35"/>
        <v>#DIV/0!</v>
      </c>
      <c r="I112" s="25" t="e">
        <f t="shared" si="35"/>
        <v>#DIV/0!</v>
      </c>
    </row>
    <row r="113" spans="1:10" ht="13" x14ac:dyDescent="0.3">
      <c r="A113" s="124" t="s">
        <v>803</v>
      </c>
    </row>
    <row r="114" spans="1:10" ht="26" x14ac:dyDescent="0.3">
      <c r="A114" s="130" t="s">
        <v>21</v>
      </c>
      <c r="B114" s="130" t="s">
        <v>22</v>
      </c>
      <c r="C114" s="121" t="s">
        <v>775</v>
      </c>
      <c r="D114" s="121" t="s">
        <v>776</v>
      </c>
      <c r="E114" s="121" t="s">
        <v>777</v>
      </c>
      <c r="F114" s="121" t="s">
        <v>778</v>
      </c>
      <c r="G114" s="121" t="s">
        <v>779</v>
      </c>
      <c r="H114" s="121" t="s">
        <v>780</v>
      </c>
      <c r="I114" s="122" t="s">
        <v>804</v>
      </c>
    </row>
    <row r="115" spans="1:10" x14ac:dyDescent="0.25">
      <c r="A115" t="s">
        <v>25</v>
      </c>
      <c r="B115" t="s">
        <v>26</v>
      </c>
      <c r="C115" s="25">
        <f>ROUND('VE-CA-6'!K7*$I$115,0)</f>
        <v>0</v>
      </c>
      <c r="D115" s="25">
        <f>ROUND('VE-CA-6'!K9*$I$115,0)</f>
        <v>0</v>
      </c>
      <c r="E115" s="25">
        <f>ROUND(I115-C115-D115-F115-G115-H115,0)</f>
        <v>0</v>
      </c>
      <c r="F115" s="25">
        <f>ROUND('VE-CA-6'!K13*$I$115,0)</f>
        <v>0</v>
      </c>
      <c r="G115" s="25">
        <f>ROUND('VE-CA-6'!K15*$I$115,0)</f>
        <v>0</v>
      </c>
      <c r="H115" s="25">
        <f>ROUND('VE-CA-6'!K17*$I$115,0)</f>
        <v>0</v>
      </c>
      <c r="I115" s="25">
        <f>'VE-CA-3'!M9</f>
        <v>0</v>
      </c>
    </row>
    <row r="116" spans="1:10" x14ac:dyDescent="0.25">
      <c r="A116" t="s">
        <v>27</v>
      </c>
      <c r="B116" t="s">
        <v>63</v>
      </c>
      <c r="C116" s="25">
        <f>ROUND('VE-CA-6'!K7*$I$116,0)</f>
        <v>0</v>
      </c>
      <c r="D116" s="25">
        <f>ROUND('VE-CA-6'!K9*$I$116,0)</f>
        <v>0</v>
      </c>
      <c r="E116" s="25">
        <f>ROUND(I116-C116-D116-F116-G116-H116,0)</f>
        <v>0</v>
      </c>
      <c r="F116" s="25">
        <f>ROUND('VE-CA-6'!K13*$I$116,0)</f>
        <v>0</v>
      </c>
      <c r="G116" s="25">
        <f>ROUND('VE-CA-6'!K15*$I$116,0)</f>
        <v>0</v>
      </c>
      <c r="H116" s="25">
        <f>ROUND('VE-CA-6'!K17*$I$116,0)</f>
        <v>0</v>
      </c>
      <c r="I116" s="25">
        <f>'VE-CA-3'!M10</f>
        <v>0</v>
      </c>
    </row>
    <row r="117" spans="1:10" x14ac:dyDescent="0.25">
      <c r="A117" t="s">
        <v>29</v>
      </c>
      <c r="B117" s="16" t="s">
        <v>30</v>
      </c>
      <c r="C117" s="26">
        <f>ROUND('VE-CA-6'!K7*$I$117,0)</f>
        <v>0</v>
      </c>
      <c r="D117" s="26">
        <f>ROUND('VE-CA-6'!K9*$I$117,0)</f>
        <v>0</v>
      </c>
      <c r="E117" s="26">
        <f>ROUND(I117-C117-D117-F117-G117-H117,0)</f>
        <v>0</v>
      </c>
      <c r="F117" s="26">
        <f>ROUND('VE-CA-6'!K13*$I$117,0)</f>
        <v>0</v>
      </c>
      <c r="G117" s="26">
        <f>ROUND('VE-CA-6'!K15*$I$117,0)</f>
        <v>0</v>
      </c>
      <c r="H117" s="26">
        <f>ROUND('VE-CA-6'!K17*$I$117,0)</f>
        <v>0</v>
      </c>
      <c r="I117" s="26">
        <f>'VE-CA-3'!M11</f>
        <v>0</v>
      </c>
    </row>
    <row r="118" spans="1:10" x14ac:dyDescent="0.25">
      <c r="A118" t="s">
        <v>50</v>
      </c>
      <c r="B118" s="5" t="s">
        <v>162</v>
      </c>
      <c r="C118" s="25">
        <f t="shared" ref="C118:I118" si="36">SUM(C115:C117)</f>
        <v>0</v>
      </c>
      <c r="D118" s="25">
        <f t="shared" si="36"/>
        <v>0</v>
      </c>
      <c r="E118" s="25">
        <f t="shared" si="36"/>
        <v>0</v>
      </c>
      <c r="F118" s="25">
        <f t="shared" si="36"/>
        <v>0</v>
      </c>
      <c r="G118" s="25">
        <f t="shared" si="36"/>
        <v>0</v>
      </c>
      <c r="H118" s="25">
        <f t="shared" si="36"/>
        <v>0</v>
      </c>
      <c r="I118" s="25">
        <f t="shared" si="36"/>
        <v>0</v>
      </c>
    </row>
    <row r="119" spans="1:10" x14ac:dyDescent="0.25">
      <c r="A119" t="s">
        <v>52</v>
      </c>
      <c r="B119" t="s">
        <v>64</v>
      </c>
      <c r="C119" s="25">
        <f>ROUND('VE-CA-6'!K7*$I$119,0)</f>
        <v>0</v>
      </c>
      <c r="D119" s="25">
        <f>ROUND('VE-CA-6'!K9*$I$119,0)</f>
        <v>0</v>
      </c>
      <c r="E119" s="25">
        <f>ROUND(I119-C119-D119-F119-G119-H119,0)</f>
        <v>0</v>
      </c>
      <c r="F119" s="25">
        <f>ROUND('VE-CA-6'!K13*$I$119,0)</f>
        <v>0</v>
      </c>
      <c r="G119" s="25">
        <f>ROUND('VE-CA-6'!K15*$I$119,0)</f>
        <v>0</v>
      </c>
      <c r="H119" s="25">
        <f>ROUND('VE-CA-6'!K17*$I$119,0)</f>
        <v>0</v>
      </c>
      <c r="I119" s="25">
        <f>'VE-CA-3'!M12</f>
        <v>0</v>
      </c>
    </row>
    <row r="120" spans="1:10" x14ac:dyDescent="0.25">
      <c r="A120" t="s">
        <v>31</v>
      </c>
      <c r="B120" s="16" t="s">
        <v>34</v>
      </c>
      <c r="C120" s="26">
        <f>ROUND('VE-CA-6'!K7*$I$120,0)</f>
        <v>0</v>
      </c>
      <c r="D120" s="26">
        <f>ROUND('VE-CA-6'!K9*$I$120,0)</f>
        <v>0</v>
      </c>
      <c r="E120" s="26">
        <f>ROUND(I120-C120-D120-F120-G120-H120,0)</f>
        <v>0</v>
      </c>
      <c r="F120" s="26">
        <f>ROUND('VE-CA-6'!K13*$I$120,0)</f>
        <v>0</v>
      </c>
      <c r="G120" s="26">
        <f>ROUND('VE-CA-6'!K15*$I$120,0)</f>
        <v>0</v>
      </c>
      <c r="H120" s="26">
        <f>ROUND('VE-CA-6'!K17*$I$120,0)</f>
        <v>0</v>
      </c>
      <c r="I120" s="26">
        <f>'VE-CA-3'!M13</f>
        <v>0</v>
      </c>
    </row>
    <row r="121" spans="1:10" x14ac:dyDescent="0.25">
      <c r="A121" t="s">
        <v>33</v>
      </c>
      <c r="B121" s="5" t="s">
        <v>163</v>
      </c>
      <c r="C121" s="25">
        <f t="shared" ref="C121:I121" si="37">SUM(C119:C120)</f>
        <v>0</v>
      </c>
      <c r="D121" s="25">
        <f t="shared" si="37"/>
        <v>0</v>
      </c>
      <c r="E121" s="25">
        <f t="shared" si="37"/>
        <v>0</v>
      </c>
      <c r="F121" s="25">
        <f t="shared" si="37"/>
        <v>0</v>
      </c>
      <c r="G121" s="25">
        <f t="shared" si="37"/>
        <v>0</v>
      </c>
      <c r="H121" s="25">
        <f t="shared" si="37"/>
        <v>0</v>
      </c>
      <c r="I121" s="25">
        <f t="shared" si="37"/>
        <v>0</v>
      </c>
    </row>
    <row r="122" spans="1:10" x14ac:dyDescent="0.25">
      <c r="A122" s="16" t="s">
        <v>35</v>
      </c>
      <c r="B122" s="86" t="s">
        <v>165</v>
      </c>
      <c r="C122" s="26">
        <f t="shared" ref="C122:I122" si="38">C118+C121</f>
        <v>0</v>
      </c>
      <c r="D122" s="26">
        <f t="shared" si="38"/>
        <v>0</v>
      </c>
      <c r="E122" s="26">
        <f t="shared" si="38"/>
        <v>0</v>
      </c>
      <c r="F122" s="26">
        <f t="shared" si="38"/>
        <v>0</v>
      </c>
      <c r="G122" s="26">
        <f t="shared" si="38"/>
        <v>0</v>
      </c>
      <c r="H122" s="26">
        <f t="shared" si="38"/>
        <v>0</v>
      </c>
      <c r="I122" s="26">
        <f t="shared" si="38"/>
        <v>0</v>
      </c>
      <c r="J122" t="s">
        <v>841</v>
      </c>
    </row>
    <row r="123" spans="1:10" x14ac:dyDescent="0.25">
      <c r="A123" t="s">
        <v>37</v>
      </c>
      <c r="B123" t="s">
        <v>65</v>
      </c>
      <c r="C123" s="27">
        <f>'VE-CA-6'!K6</f>
        <v>0</v>
      </c>
      <c r="D123" s="27">
        <f>'VE-CA-6'!K8</f>
        <v>0</v>
      </c>
      <c r="E123" s="27">
        <f>'VE-CA-6'!K10</f>
        <v>0</v>
      </c>
      <c r="F123" s="27">
        <f>'VE-CA-6'!K12</f>
        <v>0</v>
      </c>
      <c r="G123" s="27">
        <f>'VE-CA-6'!K14</f>
        <v>0</v>
      </c>
      <c r="H123" s="27">
        <f>'VE-CA-6'!K16</f>
        <v>0</v>
      </c>
      <c r="I123" s="27">
        <f>SUM(C123:H123)</f>
        <v>0</v>
      </c>
    </row>
    <row r="124" spans="1:10" x14ac:dyDescent="0.25">
      <c r="A124" t="s">
        <v>39</v>
      </c>
      <c r="B124" s="5" t="s">
        <v>164</v>
      </c>
      <c r="C124" s="25" t="e">
        <f t="shared" ref="C124:I124" si="39">C122/C123</f>
        <v>#DIV/0!</v>
      </c>
      <c r="D124" s="25" t="e">
        <f t="shared" si="39"/>
        <v>#DIV/0!</v>
      </c>
      <c r="E124" s="25" t="e">
        <f t="shared" si="39"/>
        <v>#DIV/0!</v>
      </c>
      <c r="F124" s="25" t="e">
        <f t="shared" si="39"/>
        <v>#DIV/0!</v>
      </c>
      <c r="G124" s="25" t="e">
        <f t="shared" si="39"/>
        <v>#DIV/0!</v>
      </c>
      <c r="H124" s="25" t="e">
        <f t="shared" si="39"/>
        <v>#DIV/0!</v>
      </c>
      <c r="I124" s="25" t="e">
        <f t="shared" si="39"/>
        <v>#DIV/0!</v>
      </c>
    </row>
    <row r="125" spans="1:10" ht="13" x14ac:dyDescent="0.3">
      <c r="A125" s="124" t="s">
        <v>805</v>
      </c>
    </row>
    <row r="126" spans="1:10" ht="26" x14ac:dyDescent="0.3">
      <c r="A126" s="130" t="s">
        <v>21</v>
      </c>
      <c r="B126" s="130" t="s">
        <v>22</v>
      </c>
      <c r="C126" s="121" t="s">
        <v>775</v>
      </c>
      <c r="D126" s="121" t="s">
        <v>776</v>
      </c>
      <c r="E126" s="121" t="s">
        <v>777</v>
      </c>
      <c r="F126" s="121" t="s">
        <v>778</v>
      </c>
      <c r="G126" s="121" t="s">
        <v>779</v>
      </c>
      <c r="H126" s="121" t="s">
        <v>780</v>
      </c>
      <c r="I126" s="122" t="s">
        <v>806</v>
      </c>
    </row>
    <row r="127" spans="1:10" x14ac:dyDescent="0.25">
      <c r="A127" t="s">
        <v>25</v>
      </c>
      <c r="B127" t="s">
        <v>26</v>
      </c>
      <c r="C127" s="25">
        <f>ROUND('VE-CA-6'!L7*$I$127,0)</f>
        <v>0</v>
      </c>
      <c r="D127" s="25">
        <f>ROUND('VE-CA-6'!L9*$I$127,0)</f>
        <v>0</v>
      </c>
      <c r="E127" s="25">
        <f>ROUND(I127-C127-D127-F127-G127-H127,0)</f>
        <v>0</v>
      </c>
      <c r="F127" s="25">
        <f>ROUND('VE-CA-6'!L13*$I$127,0)</f>
        <v>0</v>
      </c>
      <c r="G127" s="25">
        <f>ROUND('VE-CA-6'!L15*$I$127,0)</f>
        <v>0</v>
      </c>
      <c r="H127" s="25">
        <f>ROUND('VE-CA-6'!L17*$I$127,0)</f>
        <v>0</v>
      </c>
      <c r="I127" s="25">
        <f>'VE-CA-3'!N9</f>
        <v>0</v>
      </c>
    </row>
    <row r="128" spans="1:10" x14ac:dyDescent="0.25">
      <c r="A128" t="s">
        <v>27</v>
      </c>
      <c r="B128" t="s">
        <v>63</v>
      </c>
      <c r="C128" s="25">
        <f>ROUND('VE-CA-6'!L7*$I$128,0)</f>
        <v>0</v>
      </c>
      <c r="D128" s="25">
        <f>ROUND('VE-CA-6'!L9*$I$128,0)</f>
        <v>0</v>
      </c>
      <c r="E128" s="25">
        <f>ROUND(I128-C128-D128-F128-G128-H128,0)</f>
        <v>0</v>
      </c>
      <c r="F128" s="25">
        <f>ROUND('VE-CA-6'!L13*$I$128,0)</f>
        <v>0</v>
      </c>
      <c r="G128" s="25">
        <f>ROUND('VE-CA-6'!L15*$I$128,0)</f>
        <v>0</v>
      </c>
      <c r="H128" s="25">
        <f>ROUND('VE-CA-6'!L17*$I$128,0)</f>
        <v>0</v>
      </c>
      <c r="I128" s="25">
        <f>'VE-CA-3'!N10</f>
        <v>0</v>
      </c>
    </row>
    <row r="129" spans="1:10" x14ac:dyDescent="0.25">
      <c r="A129" t="s">
        <v>29</v>
      </c>
      <c r="B129" s="16" t="s">
        <v>30</v>
      </c>
      <c r="C129" s="26">
        <f>ROUND('VE-CA-6'!L7*$I$129,0)</f>
        <v>0</v>
      </c>
      <c r="D129" s="26">
        <f>ROUND('VE-CA-6'!L9*$I$129,0)</f>
        <v>0</v>
      </c>
      <c r="E129" s="26">
        <f>ROUND(I129-C129-D129-F129-G129-H129,0)</f>
        <v>0</v>
      </c>
      <c r="F129" s="26">
        <f>ROUND('VE-CA-6'!L13*$I$129,0)</f>
        <v>0</v>
      </c>
      <c r="G129" s="26">
        <f>ROUND('VE-CA-6'!L15*$I$129,0)</f>
        <v>0</v>
      </c>
      <c r="H129" s="26">
        <f>ROUND('VE-CA-6'!L17*$I$129,0)</f>
        <v>0</v>
      </c>
      <c r="I129" s="26">
        <f>'VE-CA-3'!N11</f>
        <v>0</v>
      </c>
    </row>
    <row r="130" spans="1:10" x14ac:dyDescent="0.25">
      <c r="A130" t="s">
        <v>50</v>
      </c>
      <c r="B130" s="5" t="s">
        <v>162</v>
      </c>
      <c r="C130" s="25">
        <f t="shared" ref="C130:I130" si="40">SUM(C127:C129)</f>
        <v>0</v>
      </c>
      <c r="D130" s="25">
        <f t="shared" si="40"/>
        <v>0</v>
      </c>
      <c r="E130" s="25">
        <f t="shared" si="40"/>
        <v>0</v>
      </c>
      <c r="F130" s="25">
        <f t="shared" si="40"/>
        <v>0</v>
      </c>
      <c r="G130" s="25">
        <f t="shared" si="40"/>
        <v>0</v>
      </c>
      <c r="H130" s="25">
        <f t="shared" si="40"/>
        <v>0</v>
      </c>
      <c r="I130" s="25">
        <f t="shared" si="40"/>
        <v>0</v>
      </c>
    </row>
    <row r="131" spans="1:10" x14ac:dyDescent="0.25">
      <c r="A131" t="s">
        <v>52</v>
      </c>
      <c r="B131" t="s">
        <v>64</v>
      </c>
      <c r="C131" s="25">
        <f>ROUND('VE-CA-6'!L7*$I$131,0)</f>
        <v>0</v>
      </c>
      <c r="D131" s="25">
        <f>ROUND('VE-CA-6'!L9*$I$131,0)</f>
        <v>0</v>
      </c>
      <c r="E131" s="25">
        <f>ROUND(I131-C131-D131-F131-G131-H131,0)</f>
        <v>0</v>
      </c>
      <c r="F131" s="25">
        <f>ROUND('VE-CA-6'!L13*$I$131,0)</f>
        <v>0</v>
      </c>
      <c r="G131" s="25">
        <f>ROUND('VE-CA-6'!L15*$I$131,0)</f>
        <v>0</v>
      </c>
      <c r="H131" s="25">
        <f>ROUND('VE-CA-6'!L17*$I$131,0)</f>
        <v>0</v>
      </c>
      <c r="I131" s="25">
        <f>'VE-CA-3'!N12</f>
        <v>0</v>
      </c>
    </row>
    <row r="132" spans="1:10" x14ac:dyDescent="0.25">
      <c r="A132" t="s">
        <v>31</v>
      </c>
      <c r="B132" s="16" t="s">
        <v>34</v>
      </c>
      <c r="C132" s="26">
        <f>ROUND('VE-CA-6'!L7*$I$132,0)</f>
        <v>0</v>
      </c>
      <c r="D132" s="26">
        <f>ROUND('VE-CA-6'!L9*$I$132,0)</f>
        <v>0</v>
      </c>
      <c r="E132" s="26">
        <f>ROUND(I132-C132-D132-F132-G132-H132,0)</f>
        <v>0</v>
      </c>
      <c r="F132" s="26">
        <f>ROUND('VE-CA-6'!L13*$I$132,0)</f>
        <v>0</v>
      </c>
      <c r="G132" s="26">
        <f>ROUND('VE-CA-6'!L15*$I$132,0)</f>
        <v>0</v>
      </c>
      <c r="H132" s="26">
        <f>ROUND('VE-CA-6'!L17*$I$132,0)</f>
        <v>0</v>
      </c>
      <c r="I132" s="26">
        <f>'VE-CA-3'!N13</f>
        <v>0</v>
      </c>
    </row>
    <row r="133" spans="1:10" x14ac:dyDescent="0.25">
      <c r="A133" t="s">
        <v>33</v>
      </c>
      <c r="B133" s="5" t="s">
        <v>163</v>
      </c>
      <c r="C133" s="25">
        <f t="shared" ref="C133:I133" si="41">SUM(C131:C132)</f>
        <v>0</v>
      </c>
      <c r="D133" s="25">
        <f t="shared" si="41"/>
        <v>0</v>
      </c>
      <c r="E133" s="25">
        <f t="shared" si="41"/>
        <v>0</v>
      </c>
      <c r="F133" s="25">
        <f t="shared" si="41"/>
        <v>0</v>
      </c>
      <c r="G133" s="25">
        <f t="shared" si="41"/>
        <v>0</v>
      </c>
      <c r="H133" s="25">
        <f t="shared" si="41"/>
        <v>0</v>
      </c>
      <c r="I133" s="25">
        <f t="shared" si="41"/>
        <v>0</v>
      </c>
    </row>
    <row r="134" spans="1:10" x14ac:dyDescent="0.25">
      <c r="A134" s="16" t="s">
        <v>35</v>
      </c>
      <c r="B134" s="86" t="s">
        <v>165</v>
      </c>
      <c r="C134" s="26">
        <f t="shared" ref="C134:I134" si="42">C130+C133</f>
        <v>0</v>
      </c>
      <c r="D134" s="26">
        <f t="shared" si="42"/>
        <v>0</v>
      </c>
      <c r="E134" s="26">
        <f t="shared" si="42"/>
        <v>0</v>
      </c>
      <c r="F134" s="26">
        <f t="shared" si="42"/>
        <v>0</v>
      </c>
      <c r="G134" s="26">
        <f t="shared" si="42"/>
        <v>0</v>
      </c>
      <c r="H134" s="26">
        <f t="shared" si="42"/>
        <v>0</v>
      </c>
      <c r="I134" s="26">
        <f t="shared" si="42"/>
        <v>0</v>
      </c>
      <c r="J134" t="s">
        <v>842</v>
      </c>
    </row>
    <row r="135" spans="1:10" x14ac:dyDescent="0.25">
      <c r="A135" t="s">
        <v>37</v>
      </c>
      <c r="B135" t="s">
        <v>65</v>
      </c>
      <c r="C135" s="27">
        <f>'VE-CA-6'!L6</f>
        <v>0</v>
      </c>
      <c r="D135" s="27">
        <f>'VE-CA-6'!L8</f>
        <v>0</v>
      </c>
      <c r="E135" s="27">
        <f>'VE-CA-6'!L10</f>
        <v>0</v>
      </c>
      <c r="F135" s="27">
        <f>'VE-CA-6'!L12</f>
        <v>0</v>
      </c>
      <c r="G135" s="27">
        <f>'VE-CA-6'!L14</f>
        <v>0</v>
      </c>
      <c r="H135" s="27">
        <f>'VE-CA-6'!L16</f>
        <v>0</v>
      </c>
      <c r="I135" s="27">
        <f>SUM(C135:H135)</f>
        <v>0</v>
      </c>
    </row>
    <row r="136" spans="1:10" x14ac:dyDescent="0.25">
      <c r="A136" t="s">
        <v>39</v>
      </c>
      <c r="B136" s="5" t="s">
        <v>164</v>
      </c>
      <c r="C136" s="25" t="e">
        <f t="shared" ref="C136:I136" si="43">C134/C135</f>
        <v>#DIV/0!</v>
      </c>
      <c r="D136" s="25" t="e">
        <f t="shared" si="43"/>
        <v>#DIV/0!</v>
      </c>
      <c r="E136" s="25" t="e">
        <f t="shared" si="43"/>
        <v>#DIV/0!</v>
      </c>
      <c r="F136" s="25" t="e">
        <f t="shared" si="43"/>
        <v>#DIV/0!</v>
      </c>
      <c r="G136" s="25" t="e">
        <f t="shared" si="43"/>
        <v>#DIV/0!</v>
      </c>
      <c r="H136" s="25" t="e">
        <f t="shared" si="43"/>
        <v>#DIV/0!</v>
      </c>
      <c r="I136" s="25" t="e">
        <f t="shared" si="43"/>
        <v>#DIV/0!</v>
      </c>
    </row>
    <row r="137" spans="1:10" ht="13" x14ac:dyDescent="0.3">
      <c r="A137" s="124" t="s">
        <v>807</v>
      </c>
    </row>
    <row r="138" spans="1:10" ht="26" x14ac:dyDescent="0.3">
      <c r="A138" s="130" t="s">
        <v>21</v>
      </c>
      <c r="B138" s="130" t="s">
        <v>22</v>
      </c>
      <c r="C138" s="121" t="s">
        <v>775</v>
      </c>
      <c r="D138" s="121" t="s">
        <v>776</v>
      </c>
      <c r="E138" s="121" t="s">
        <v>777</v>
      </c>
      <c r="F138" s="121" t="s">
        <v>778</v>
      </c>
      <c r="G138" s="121" t="s">
        <v>779</v>
      </c>
      <c r="H138" s="121" t="s">
        <v>780</v>
      </c>
      <c r="I138" s="122" t="s">
        <v>808</v>
      </c>
    </row>
    <row r="139" spans="1:10" x14ac:dyDescent="0.25">
      <c r="A139" t="s">
        <v>25</v>
      </c>
      <c r="B139" t="s">
        <v>26</v>
      </c>
      <c r="C139" s="25">
        <f>ROUND('VE-CA-6'!M7*$I$139,0)</f>
        <v>0</v>
      </c>
      <c r="D139" s="25">
        <f>ROUND('VE-CA-6'!M9*$I$139,0)</f>
        <v>0</v>
      </c>
      <c r="E139" s="25">
        <f>ROUND(I139-C139-D139-F139-G139-H139,0)</f>
        <v>0</v>
      </c>
      <c r="F139" s="25">
        <f>ROUND('VE-CA-6'!M13*$I$139,0)</f>
        <v>0</v>
      </c>
      <c r="G139" s="25">
        <f>ROUND('VE-CA-6'!M15*$I$139,0)</f>
        <v>0</v>
      </c>
      <c r="H139" s="25">
        <f>ROUND('VE-CA-6'!M17*$I$139,0)</f>
        <v>0</v>
      </c>
      <c r="I139" s="25">
        <f>'VE-CA-3'!O9</f>
        <v>0</v>
      </c>
    </row>
    <row r="140" spans="1:10" x14ac:dyDescent="0.25">
      <c r="A140" t="s">
        <v>27</v>
      </c>
      <c r="B140" t="s">
        <v>63</v>
      </c>
      <c r="C140" s="25">
        <f>ROUND('VE-CA-6'!M7*$I$140,0)</f>
        <v>0</v>
      </c>
      <c r="D140" s="25">
        <f>ROUND('VE-CA-6'!M9*$I$140,0)</f>
        <v>0</v>
      </c>
      <c r="E140" s="25">
        <f>ROUND(I140-C140-D140-F140-G140-H140,0)</f>
        <v>0</v>
      </c>
      <c r="F140" s="25">
        <f>ROUND('VE-CA-6'!M13*$I$140,0)</f>
        <v>0</v>
      </c>
      <c r="G140" s="25">
        <f>ROUND('VE-CA-6'!M15*$I$140,0)</f>
        <v>0</v>
      </c>
      <c r="H140" s="25">
        <f>ROUND('VE-CA-6'!M17*$I$140,0)</f>
        <v>0</v>
      </c>
      <c r="I140" s="25">
        <f>'VE-CA-3'!O10</f>
        <v>0</v>
      </c>
    </row>
    <row r="141" spans="1:10" x14ac:dyDescent="0.25">
      <c r="A141" t="s">
        <v>29</v>
      </c>
      <c r="B141" s="16" t="s">
        <v>30</v>
      </c>
      <c r="C141" s="26">
        <f>ROUND('VE-CA-6'!M7*$I$141,0)</f>
        <v>0</v>
      </c>
      <c r="D141" s="26">
        <f>ROUND('VE-CA-6'!M9*$I$141,0)</f>
        <v>0</v>
      </c>
      <c r="E141" s="26">
        <f>ROUND(I141-C141-D141-F141-G141-H141,0)</f>
        <v>0</v>
      </c>
      <c r="F141" s="26">
        <f>ROUND('VE-CA-6'!M13*$I$141,0)</f>
        <v>0</v>
      </c>
      <c r="G141" s="26">
        <f>ROUND('VE-CA-6'!M15*$I$141,0)</f>
        <v>0</v>
      </c>
      <c r="H141" s="26">
        <f>ROUND('VE-CA-6'!M17*$I$141,0)</f>
        <v>0</v>
      </c>
      <c r="I141" s="26">
        <f>'VE-CA-3'!O11</f>
        <v>0</v>
      </c>
    </row>
    <row r="142" spans="1:10" x14ac:dyDescent="0.25">
      <c r="A142" t="s">
        <v>50</v>
      </c>
      <c r="B142" s="5" t="s">
        <v>162</v>
      </c>
      <c r="C142" s="25">
        <f t="shared" ref="C142:I142" si="44">SUM(C139:C141)</f>
        <v>0</v>
      </c>
      <c r="D142" s="25">
        <f t="shared" si="44"/>
        <v>0</v>
      </c>
      <c r="E142" s="25">
        <f t="shared" si="44"/>
        <v>0</v>
      </c>
      <c r="F142" s="25">
        <f t="shared" si="44"/>
        <v>0</v>
      </c>
      <c r="G142" s="25">
        <f t="shared" si="44"/>
        <v>0</v>
      </c>
      <c r="H142" s="25">
        <f t="shared" si="44"/>
        <v>0</v>
      </c>
      <c r="I142" s="25">
        <f t="shared" si="44"/>
        <v>0</v>
      </c>
    </row>
    <row r="143" spans="1:10" x14ac:dyDescent="0.25">
      <c r="A143" t="s">
        <v>52</v>
      </c>
      <c r="B143" t="s">
        <v>64</v>
      </c>
      <c r="C143" s="25">
        <f>ROUND('VE-CA-6'!M7*$I$143,0)</f>
        <v>0</v>
      </c>
      <c r="D143" s="25">
        <f>ROUND('VE-CA-6'!M9*$I$143,0)</f>
        <v>0</v>
      </c>
      <c r="E143" s="25">
        <f>ROUND(I143-C143-D143-F143-G143-H143,0)</f>
        <v>0</v>
      </c>
      <c r="F143" s="25">
        <f>ROUND('VE-CA-6'!M13*$I$143,0)</f>
        <v>0</v>
      </c>
      <c r="G143" s="25">
        <f>ROUND('VE-CA-6'!M15*$I$143,0)</f>
        <v>0</v>
      </c>
      <c r="H143" s="25">
        <f>ROUND('VE-CA-6'!M17*$I$143,0)</f>
        <v>0</v>
      </c>
      <c r="I143" s="25">
        <f>'VE-CA-3'!O12</f>
        <v>0</v>
      </c>
    </row>
    <row r="144" spans="1:10" x14ac:dyDescent="0.25">
      <c r="A144" t="s">
        <v>31</v>
      </c>
      <c r="B144" s="16" t="s">
        <v>34</v>
      </c>
      <c r="C144" s="26">
        <f>ROUND('VE-CA-6'!M7*$I$144,0)</f>
        <v>0</v>
      </c>
      <c r="D144" s="26">
        <f>ROUND('VE-CA-6'!M9*$I$144,0)</f>
        <v>0</v>
      </c>
      <c r="E144" s="26">
        <f>ROUND(I144-C144-D144-F144-G144-H144,0)</f>
        <v>0</v>
      </c>
      <c r="F144" s="26">
        <f>ROUND('VE-CA-6'!M13*$I$144,0)</f>
        <v>0</v>
      </c>
      <c r="G144" s="26">
        <f>ROUND('VE-CA-6'!M15*$I$144,0)</f>
        <v>0</v>
      </c>
      <c r="H144" s="26">
        <f>ROUND('VE-CA-6'!M17*$I$144,0)</f>
        <v>0</v>
      </c>
      <c r="I144" s="26">
        <f>'VE-CA-3'!O13</f>
        <v>0</v>
      </c>
    </row>
    <row r="145" spans="1:10" x14ac:dyDescent="0.25">
      <c r="A145" t="s">
        <v>33</v>
      </c>
      <c r="B145" s="5" t="s">
        <v>163</v>
      </c>
      <c r="C145" s="25">
        <f t="shared" ref="C145:I145" si="45">SUM(C143:C144)</f>
        <v>0</v>
      </c>
      <c r="D145" s="25">
        <f t="shared" si="45"/>
        <v>0</v>
      </c>
      <c r="E145" s="25">
        <f t="shared" si="45"/>
        <v>0</v>
      </c>
      <c r="F145" s="25">
        <f t="shared" si="45"/>
        <v>0</v>
      </c>
      <c r="G145" s="25">
        <f t="shared" si="45"/>
        <v>0</v>
      </c>
      <c r="H145" s="25">
        <f t="shared" si="45"/>
        <v>0</v>
      </c>
      <c r="I145" s="25">
        <f t="shared" si="45"/>
        <v>0</v>
      </c>
    </row>
    <row r="146" spans="1:10" x14ac:dyDescent="0.25">
      <c r="A146" s="16" t="s">
        <v>35</v>
      </c>
      <c r="B146" s="86" t="s">
        <v>165</v>
      </c>
      <c r="C146" s="26">
        <f t="shared" ref="C146:I146" si="46">C142+C145</f>
        <v>0</v>
      </c>
      <c r="D146" s="26">
        <f t="shared" si="46"/>
        <v>0</v>
      </c>
      <c r="E146" s="26">
        <f t="shared" si="46"/>
        <v>0</v>
      </c>
      <c r="F146" s="26">
        <f t="shared" si="46"/>
        <v>0</v>
      </c>
      <c r="G146" s="26">
        <f t="shared" si="46"/>
        <v>0</v>
      </c>
      <c r="H146" s="26">
        <f t="shared" si="46"/>
        <v>0</v>
      </c>
      <c r="I146" s="26">
        <f t="shared" si="46"/>
        <v>0</v>
      </c>
      <c r="J146" t="s">
        <v>843</v>
      </c>
    </row>
    <row r="147" spans="1:10" x14ac:dyDescent="0.25">
      <c r="A147" t="s">
        <v>37</v>
      </c>
      <c r="B147" t="s">
        <v>65</v>
      </c>
      <c r="C147" s="27">
        <f>'VE-CA-6'!M6</f>
        <v>0</v>
      </c>
      <c r="D147" s="27">
        <f>'VE-CA-6'!M8</f>
        <v>0</v>
      </c>
      <c r="E147" s="27">
        <f>'VE-CA-6'!M10</f>
        <v>0</v>
      </c>
      <c r="F147" s="27">
        <f>'VE-CA-6'!M12</f>
        <v>0</v>
      </c>
      <c r="G147" s="27">
        <f>'VE-CA-6'!M14</f>
        <v>0</v>
      </c>
      <c r="H147" s="27">
        <f>'VE-CA-6'!M16</f>
        <v>0</v>
      </c>
      <c r="I147" s="27">
        <f>SUM(C147:H147)</f>
        <v>0</v>
      </c>
    </row>
    <row r="148" spans="1:10" x14ac:dyDescent="0.25">
      <c r="A148" t="s">
        <v>39</v>
      </c>
      <c r="B148" s="5" t="s">
        <v>164</v>
      </c>
      <c r="C148" s="25" t="e">
        <f t="shared" ref="C148:I148" si="47">C146/C147</f>
        <v>#DIV/0!</v>
      </c>
      <c r="D148" s="25" t="e">
        <f t="shared" si="47"/>
        <v>#DIV/0!</v>
      </c>
      <c r="E148" s="25" t="e">
        <f t="shared" si="47"/>
        <v>#DIV/0!</v>
      </c>
      <c r="F148" s="25" t="e">
        <f t="shared" si="47"/>
        <v>#DIV/0!</v>
      </c>
      <c r="G148" s="25" t="e">
        <f t="shared" si="47"/>
        <v>#DIV/0!</v>
      </c>
      <c r="H148" s="25" t="e">
        <f t="shared" si="47"/>
        <v>#DIV/0!</v>
      </c>
      <c r="I148" s="25" t="e">
        <f t="shared" si="47"/>
        <v>#DIV/0!</v>
      </c>
    </row>
    <row r="149" spans="1:10" ht="13" x14ac:dyDescent="0.3">
      <c r="A149" s="124" t="s">
        <v>809</v>
      </c>
    </row>
    <row r="150" spans="1:10" ht="26" x14ac:dyDescent="0.3">
      <c r="A150" s="130" t="s">
        <v>21</v>
      </c>
      <c r="B150" s="130" t="s">
        <v>22</v>
      </c>
      <c r="C150" s="121" t="s">
        <v>775</v>
      </c>
      <c r="D150" s="121" t="s">
        <v>776</v>
      </c>
      <c r="E150" s="121" t="s">
        <v>777</v>
      </c>
      <c r="F150" s="121" t="s">
        <v>778</v>
      </c>
      <c r="G150" s="121" t="s">
        <v>779</v>
      </c>
      <c r="H150" s="121" t="s">
        <v>780</v>
      </c>
      <c r="I150" s="122" t="s">
        <v>810</v>
      </c>
    </row>
    <row r="151" spans="1:10" x14ac:dyDescent="0.25">
      <c r="A151" t="s">
        <v>25</v>
      </c>
      <c r="B151" t="s">
        <v>26</v>
      </c>
      <c r="C151" s="25">
        <f>ROUND('VE-CA-6'!N7*$I$151,0)</f>
        <v>0</v>
      </c>
      <c r="D151" s="25">
        <f>ROUND('VE-CA-6'!N9*$I$151,0)</f>
        <v>0</v>
      </c>
      <c r="E151" s="25">
        <f>ROUND(I151-C151-D151-F151-G151-H151,0)</f>
        <v>0</v>
      </c>
      <c r="F151" s="25">
        <f>ROUND('VE-CA-6'!N13*$I$151,0)</f>
        <v>0</v>
      </c>
      <c r="G151" s="25">
        <f>ROUND('VE-CA-6'!N15*$I$151,0)</f>
        <v>0</v>
      </c>
      <c r="H151" s="25">
        <f>ROUND('VE-CA-6'!N17*$I$151,0)</f>
        <v>0</v>
      </c>
      <c r="I151" s="25">
        <f>'VE-CA-3'!P9</f>
        <v>0</v>
      </c>
    </row>
    <row r="152" spans="1:10" x14ac:dyDescent="0.25">
      <c r="A152" t="s">
        <v>27</v>
      </c>
      <c r="B152" t="s">
        <v>63</v>
      </c>
      <c r="C152" s="25">
        <f>ROUND('VE-CA-6'!N7*$I$152,0)</f>
        <v>0</v>
      </c>
      <c r="D152" s="25">
        <f>ROUND('VE-CA-6'!N9*$I$152,0)</f>
        <v>0</v>
      </c>
      <c r="E152" s="25">
        <f>ROUND(I152-C152-D152-F152-G152-H152,0)</f>
        <v>0</v>
      </c>
      <c r="F152" s="25">
        <f>ROUND('VE-CA-6'!N13*$I$152,0)</f>
        <v>0</v>
      </c>
      <c r="G152" s="25">
        <f>ROUND('VE-CA-6'!N15*$I$152,0)</f>
        <v>0</v>
      </c>
      <c r="H152" s="25">
        <f>ROUND('VE-CA-6'!N17*$I$152,0)</f>
        <v>0</v>
      </c>
      <c r="I152" s="25">
        <f>'VE-CA-3'!P10</f>
        <v>0</v>
      </c>
    </row>
    <row r="153" spans="1:10" x14ac:dyDescent="0.25">
      <c r="A153" t="s">
        <v>29</v>
      </c>
      <c r="B153" s="16" t="s">
        <v>30</v>
      </c>
      <c r="C153" s="26">
        <f>ROUND('VE-CA-6'!N7*$I$153,0)</f>
        <v>0</v>
      </c>
      <c r="D153" s="26">
        <f>ROUND('VE-CA-6'!N9*$I$153,0)</f>
        <v>0</v>
      </c>
      <c r="E153" s="26">
        <f>ROUND(I153-C153-D153-F153-G153-H153,0)</f>
        <v>0</v>
      </c>
      <c r="F153" s="26">
        <f>ROUND('VE-CA-6'!N13*$I$153,0)</f>
        <v>0</v>
      </c>
      <c r="G153" s="26">
        <f>ROUND('VE-CA-6'!N15*$I$153,0)</f>
        <v>0</v>
      </c>
      <c r="H153" s="26">
        <f>ROUND('VE-CA-6'!N17*$I$153,0)</f>
        <v>0</v>
      </c>
      <c r="I153" s="26">
        <f>'VE-CA-3'!P11</f>
        <v>0</v>
      </c>
    </row>
    <row r="154" spans="1:10" x14ac:dyDescent="0.25">
      <c r="A154" t="s">
        <v>50</v>
      </c>
      <c r="B154" s="5" t="s">
        <v>162</v>
      </c>
      <c r="C154" s="25">
        <f t="shared" ref="C154:I154" si="48">SUM(C151:C153)</f>
        <v>0</v>
      </c>
      <c r="D154" s="25">
        <f t="shared" si="48"/>
        <v>0</v>
      </c>
      <c r="E154" s="25">
        <f t="shared" si="48"/>
        <v>0</v>
      </c>
      <c r="F154" s="25">
        <f t="shared" si="48"/>
        <v>0</v>
      </c>
      <c r="G154" s="25">
        <f t="shared" si="48"/>
        <v>0</v>
      </c>
      <c r="H154" s="25">
        <f t="shared" si="48"/>
        <v>0</v>
      </c>
      <c r="I154" s="25">
        <f t="shared" si="48"/>
        <v>0</v>
      </c>
    </row>
    <row r="155" spans="1:10" x14ac:dyDescent="0.25">
      <c r="A155" t="s">
        <v>52</v>
      </c>
      <c r="B155" t="s">
        <v>64</v>
      </c>
      <c r="C155" s="25">
        <f>ROUND('VE-CA-6'!N7*$I$155,0)</f>
        <v>0</v>
      </c>
      <c r="D155" s="25">
        <f>ROUND('VE-CA-6'!N9*$I$155,0)</f>
        <v>0</v>
      </c>
      <c r="E155" s="25">
        <f>ROUND(I155-C155-D155-F155-G155-H155,0)</f>
        <v>0</v>
      </c>
      <c r="F155" s="25">
        <f>ROUND('VE-CA-6'!N13*$I$155,0)</f>
        <v>0</v>
      </c>
      <c r="G155" s="25">
        <f>ROUND('VE-CA-6'!N15*$I$155,0)</f>
        <v>0</v>
      </c>
      <c r="H155" s="25">
        <f>ROUND('VE-CA-6'!N17*$I$155,0)</f>
        <v>0</v>
      </c>
      <c r="I155" s="25">
        <f>'VE-CA-3'!P12</f>
        <v>0</v>
      </c>
    </row>
    <row r="156" spans="1:10" x14ac:dyDescent="0.25">
      <c r="A156" t="s">
        <v>31</v>
      </c>
      <c r="B156" s="16" t="s">
        <v>34</v>
      </c>
      <c r="C156" s="26">
        <f>ROUND('VE-CA-6'!N7*$I$156,0)</f>
        <v>0</v>
      </c>
      <c r="D156" s="26">
        <f>ROUND('VE-CA-6'!N9*$I$156,0)</f>
        <v>0</v>
      </c>
      <c r="E156" s="26">
        <f>ROUND(I156-C156-D156-F156-G156-H156,0)</f>
        <v>0</v>
      </c>
      <c r="F156" s="26">
        <f>ROUND('VE-CA-6'!N13*$I$156,0)</f>
        <v>0</v>
      </c>
      <c r="G156" s="26">
        <f>ROUND('VE-CA-6'!N15*$I$156,0)</f>
        <v>0</v>
      </c>
      <c r="H156" s="26">
        <f>ROUND('VE-CA-6'!N17*$I$156,0)</f>
        <v>0</v>
      </c>
      <c r="I156" s="26">
        <f>'VE-CA-3'!P13</f>
        <v>0</v>
      </c>
    </row>
    <row r="157" spans="1:10" x14ac:dyDescent="0.25">
      <c r="A157" t="s">
        <v>33</v>
      </c>
      <c r="B157" s="5" t="s">
        <v>163</v>
      </c>
      <c r="C157" s="25">
        <f t="shared" ref="C157:I157" si="49">SUM(C155:C156)</f>
        <v>0</v>
      </c>
      <c r="D157" s="25">
        <f t="shared" si="49"/>
        <v>0</v>
      </c>
      <c r="E157" s="25">
        <f t="shared" si="49"/>
        <v>0</v>
      </c>
      <c r="F157" s="25">
        <f t="shared" si="49"/>
        <v>0</v>
      </c>
      <c r="G157" s="25">
        <f t="shared" si="49"/>
        <v>0</v>
      </c>
      <c r="H157" s="25">
        <f t="shared" si="49"/>
        <v>0</v>
      </c>
      <c r="I157" s="25">
        <f t="shared" si="49"/>
        <v>0</v>
      </c>
    </row>
    <row r="158" spans="1:10" x14ac:dyDescent="0.25">
      <c r="A158" s="16" t="s">
        <v>35</v>
      </c>
      <c r="B158" s="86" t="s">
        <v>165</v>
      </c>
      <c r="C158" s="26">
        <f t="shared" ref="C158:I158" si="50">C154+C157</f>
        <v>0</v>
      </c>
      <c r="D158" s="26">
        <f t="shared" si="50"/>
        <v>0</v>
      </c>
      <c r="E158" s="26">
        <f t="shared" si="50"/>
        <v>0</v>
      </c>
      <c r="F158" s="26">
        <f t="shared" si="50"/>
        <v>0</v>
      </c>
      <c r="G158" s="26">
        <f t="shared" si="50"/>
        <v>0</v>
      </c>
      <c r="H158" s="26">
        <f t="shared" si="50"/>
        <v>0</v>
      </c>
      <c r="I158" s="26">
        <f t="shared" si="50"/>
        <v>0</v>
      </c>
      <c r="J158" t="s">
        <v>844</v>
      </c>
    </row>
    <row r="159" spans="1:10" x14ac:dyDescent="0.25">
      <c r="A159" t="s">
        <v>37</v>
      </c>
      <c r="B159" t="s">
        <v>65</v>
      </c>
      <c r="C159" s="27">
        <f>'VE-CA-6'!N6</f>
        <v>0</v>
      </c>
      <c r="D159" s="27">
        <f>'VE-CA-6'!N8</f>
        <v>0</v>
      </c>
      <c r="E159" s="27">
        <f>'VE-CA-6'!N10</f>
        <v>0</v>
      </c>
      <c r="F159" s="27">
        <f>'VE-CA-6'!N12</f>
        <v>0</v>
      </c>
      <c r="G159" s="27">
        <f>'VE-CA-6'!N14</f>
        <v>0</v>
      </c>
      <c r="H159" s="27">
        <f>'VE-CA-6'!N16</f>
        <v>0</v>
      </c>
      <c r="I159" s="27">
        <f>SUM(C159:H159)</f>
        <v>0</v>
      </c>
    </row>
    <row r="160" spans="1:10" x14ac:dyDescent="0.25">
      <c r="A160" t="s">
        <v>39</v>
      </c>
      <c r="B160" s="5" t="s">
        <v>164</v>
      </c>
      <c r="C160" s="25" t="e">
        <f t="shared" ref="C160:I160" si="51">C158/C159</f>
        <v>#DIV/0!</v>
      </c>
      <c r="D160" s="25" t="e">
        <f t="shared" si="51"/>
        <v>#DIV/0!</v>
      </c>
      <c r="E160" s="25" t="e">
        <f t="shared" si="51"/>
        <v>#DIV/0!</v>
      </c>
      <c r="F160" s="25" t="e">
        <f t="shared" si="51"/>
        <v>#DIV/0!</v>
      </c>
      <c r="G160" s="25" t="e">
        <f t="shared" si="51"/>
        <v>#DIV/0!</v>
      </c>
      <c r="H160" s="25" t="e">
        <f t="shared" si="51"/>
        <v>#DIV/0!</v>
      </c>
      <c r="I160" s="25" t="e">
        <f t="shared" si="51"/>
        <v>#DIV/0!</v>
      </c>
    </row>
    <row r="161" spans="1:10" ht="13" x14ac:dyDescent="0.3">
      <c r="A161" s="124" t="s">
        <v>811</v>
      </c>
    </row>
    <row r="162" spans="1:10" ht="26" x14ac:dyDescent="0.3">
      <c r="A162" s="130" t="s">
        <v>21</v>
      </c>
      <c r="B162" s="130" t="s">
        <v>22</v>
      </c>
      <c r="C162" s="121" t="s">
        <v>775</v>
      </c>
      <c r="D162" s="121" t="s">
        <v>776</v>
      </c>
      <c r="E162" s="121" t="s">
        <v>777</v>
      </c>
      <c r="F162" s="121" t="s">
        <v>778</v>
      </c>
      <c r="G162" s="121" t="s">
        <v>779</v>
      </c>
      <c r="H162" s="121" t="s">
        <v>780</v>
      </c>
      <c r="I162" s="122" t="s">
        <v>812</v>
      </c>
    </row>
    <row r="163" spans="1:10" x14ac:dyDescent="0.25">
      <c r="A163" t="s">
        <v>25</v>
      </c>
      <c r="B163" t="s">
        <v>26</v>
      </c>
      <c r="C163" s="25">
        <f>ROUND('VE-CA-6'!O7*$I$163,0)</f>
        <v>0</v>
      </c>
      <c r="D163" s="25">
        <f>ROUND('VE-CA-6'!O9*$I$163,0)</f>
        <v>0</v>
      </c>
      <c r="E163" s="25">
        <f>ROUND(I163-C163-D163-F163-G163-H163,0)</f>
        <v>0</v>
      </c>
      <c r="F163" s="25">
        <f>ROUND('VE-CA-6'!O13*$I$163,0)</f>
        <v>0</v>
      </c>
      <c r="G163" s="25">
        <f>ROUND('VE-CA-6'!O15*$I$163,0)</f>
        <v>0</v>
      </c>
      <c r="H163" s="25">
        <f>ROUND('VE-CA-6'!O17*$I$163,0)</f>
        <v>0</v>
      </c>
      <c r="I163" s="25">
        <f>'VE-CA-3'!Q9</f>
        <v>0</v>
      </c>
    </row>
    <row r="164" spans="1:10" x14ac:dyDescent="0.25">
      <c r="A164" t="s">
        <v>27</v>
      </c>
      <c r="B164" t="s">
        <v>63</v>
      </c>
      <c r="C164" s="25">
        <f>ROUND('VE-CA-6'!O7*$I$164,0)</f>
        <v>0</v>
      </c>
      <c r="D164" s="25">
        <f>ROUND('VE-CA-6'!O9*$I$164,0)</f>
        <v>0</v>
      </c>
      <c r="E164" s="25">
        <f>ROUND(I164-C164-D164-F164-G164-H164,0)</f>
        <v>0</v>
      </c>
      <c r="F164" s="25">
        <f>ROUND('VE-CA-6'!O13*$I$164,0)</f>
        <v>0</v>
      </c>
      <c r="G164" s="25">
        <f>ROUND('VE-CA-6'!O15*$I$164,0)</f>
        <v>0</v>
      </c>
      <c r="H164" s="25">
        <f>ROUND('VE-CA-6'!O17*$I$164,0)</f>
        <v>0</v>
      </c>
      <c r="I164" s="25">
        <f>'VE-CA-3'!Q10</f>
        <v>0</v>
      </c>
    </row>
    <row r="165" spans="1:10" x14ac:dyDescent="0.25">
      <c r="A165" t="s">
        <v>29</v>
      </c>
      <c r="B165" s="16" t="s">
        <v>30</v>
      </c>
      <c r="C165" s="26">
        <f>ROUND('VE-CA-6'!O7*$I$165,0)</f>
        <v>0</v>
      </c>
      <c r="D165" s="26">
        <f>ROUND('VE-CA-6'!O9*$I$165,0)</f>
        <v>0</v>
      </c>
      <c r="E165" s="26">
        <f>ROUND(I165-C165-D165-F165-G165-H165,0)</f>
        <v>0</v>
      </c>
      <c r="F165" s="26">
        <f>ROUND('VE-CA-6'!O13*$I$165,0)</f>
        <v>0</v>
      </c>
      <c r="G165" s="26">
        <f>ROUND('VE-CA-6'!O15*$I$165,0)</f>
        <v>0</v>
      </c>
      <c r="H165" s="26">
        <f>ROUND('VE-CA-6'!O17*$I$165,0)</f>
        <v>0</v>
      </c>
      <c r="I165" s="26">
        <f>'VE-CA-3'!Q11</f>
        <v>0</v>
      </c>
    </row>
    <row r="166" spans="1:10" x14ac:dyDescent="0.25">
      <c r="A166" t="s">
        <v>50</v>
      </c>
      <c r="B166" s="5" t="s">
        <v>162</v>
      </c>
      <c r="C166" s="25">
        <f t="shared" ref="C166:I166" si="52">SUM(C163:C165)</f>
        <v>0</v>
      </c>
      <c r="D166" s="25">
        <f t="shared" si="52"/>
        <v>0</v>
      </c>
      <c r="E166" s="25">
        <f t="shared" si="52"/>
        <v>0</v>
      </c>
      <c r="F166" s="25">
        <f t="shared" si="52"/>
        <v>0</v>
      </c>
      <c r="G166" s="25">
        <f t="shared" si="52"/>
        <v>0</v>
      </c>
      <c r="H166" s="25">
        <f t="shared" si="52"/>
        <v>0</v>
      </c>
      <c r="I166" s="25">
        <f t="shared" si="52"/>
        <v>0</v>
      </c>
    </row>
    <row r="167" spans="1:10" x14ac:dyDescent="0.25">
      <c r="A167" t="s">
        <v>52</v>
      </c>
      <c r="B167" t="s">
        <v>64</v>
      </c>
      <c r="C167" s="25">
        <f>ROUND('VE-CA-6'!O7*$I$167,0)</f>
        <v>0</v>
      </c>
      <c r="D167" s="25">
        <f>ROUND('VE-CA-6'!O9*$I$167,0)</f>
        <v>0</v>
      </c>
      <c r="E167" s="25">
        <f>ROUND(I167-C167-D167-F167-G167-H167,0)</f>
        <v>0</v>
      </c>
      <c r="F167" s="25">
        <f>ROUND('VE-CA-6'!O13*$I$167,0)</f>
        <v>0</v>
      </c>
      <c r="G167" s="25">
        <f>ROUND('VE-CA-6'!O15*$I$167,0)</f>
        <v>0</v>
      </c>
      <c r="H167" s="25">
        <f>ROUND('VE-CA-6'!O17*$I$167,0)</f>
        <v>0</v>
      </c>
      <c r="I167" s="25">
        <f>'VE-CA-3'!Q12</f>
        <v>0</v>
      </c>
    </row>
    <row r="168" spans="1:10" x14ac:dyDescent="0.25">
      <c r="A168" t="s">
        <v>31</v>
      </c>
      <c r="B168" s="16" t="s">
        <v>34</v>
      </c>
      <c r="C168" s="26">
        <f>ROUND('VE-CA-6'!O7*$I$168,0)</f>
        <v>0</v>
      </c>
      <c r="D168" s="26">
        <f>ROUND('VE-CA-6'!O9*$I$168,0)</f>
        <v>0</v>
      </c>
      <c r="E168" s="26">
        <f>ROUND(I168-C168-D168-F168-G168-H168,0)</f>
        <v>0</v>
      </c>
      <c r="F168" s="26">
        <f>ROUND('VE-CA-6'!O13*$I$168,0)</f>
        <v>0</v>
      </c>
      <c r="G168" s="26">
        <f>ROUND('VE-CA-6'!O15*$I$168,0)</f>
        <v>0</v>
      </c>
      <c r="H168" s="26">
        <f>ROUND('VE-CA-6'!O17*$I$168,0)</f>
        <v>0</v>
      </c>
      <c r="I168" s="26">
        <f>'VE-CA-3'!Q13</f>
        <v>0</v>
      </c>
    </row>
    <row r="169" spans="1:10" x14ac:dyDescent="0.25">
      <c r="A169" t="s">
        <v>33</v>
      </c>
      <c r="B169" s="5" t="s">
        <v>163</v>
      </c>
      <c r="C169" s="25">
        <f t="shared" ref="C169:I169" si="53">SUM(C167:C168)</f>
        <v>0</v>
      </c>
      <c r="D169" s="25">
        <f t="shared" si="53"/>
        <v>0</v>
      </c>
      <c r="E169" s="25">
        <f t="shared" si="53"/>
        <v>0</v>
      </c>
      <c r="F169" s="25">
        <f t="shared" si="53"/>
        <v>0</v>
      </c>
      <c r="G169" s="25">
        <f t="shared" si="53"/>
        <v>0</v>
      </c>
      <c r="H169" s="25">
        <f t="shared" si="53"/>
        <v>0</v>
      </c>
      <c r="I169" s="25">
        <f t="shared" si="53"/>
        <v>0</v>
      </c>
    </row>
    <row r="170" spans="1:10" x14ac:dyDescent="0.25">
      <c r="A170" s="16" t="s">
        <v>35</v>
      </c>
      <c r="B170" s="86" t="s">
        <v>165</v>
      </c>
      <c r="C170" s="26">
        <f t="shared" ref="C170:I170" si="54">C166+C169</f>
        <v>0</v>
      </c>
      <c r="D170" s="26">
        <f t="shared" si="54"/>
        <v>0</v>
      </c>
      <c r="E170" s="26">
        <f t="shared" si="54"/>
        <v>0</v>
      </c>
      <c r="F170" s="26">
        <f t="shared" si="54"/>
        <v>0</v>
      </c>
      <c r="G170" s="26">
        <f t="shared" si="54"/>
        <v>0</v>
      </c>
      <c r="H170" s="26">
        <f t="shared" si="54"/>
        <v>0</v>
      </c>
      <c r="I170" s="26">
        <f t="shared" si="54"/>
        <v>0</v>
      </c>
      <c r="J170" t="s">
        <v>845</v>
      </c>
    </row>
    <row r="171" spans="1:10" x14ac:dyDescent="0.25">
      <c r="A171" t="s">
        <v>37</v>
      </c>
      <c r="B171" t="s">
        <v>65</v>
      </c>
      <c r="C171" s="27">
        <f>'VE-CA-6'!O6</f>
        <v>0</v>
      </c>
      <c r="D171" s="27">
        <f>'VE-CA-6'!O8</f>
        <v>0</v>
      </c>
      <c r="E171" s="27">
        <f>'VE-CA-6'!O10</f>
        <v>0</v>
      </c>
      <c r="F171" s="27">
        <f>'VE-CA-6'!O12</f>
        <v>0</v>
      </c>
      <c r="G171" s="27">
        <f>'VE-CA-6'!O14</f>
        <v>0</v>
      </c>
      <c r="H171" s="27">
        <f>'VE-CA-6'!O16</f>
        <v>0</v>
      </c>
      <c r="I171" s="27">
        <f>SUM(C171:H171)</f>
        <v>0</v>
      </c>
    </row>
    <row r="172" spans="1:10" x14ac:dyDescent="0.25">
      <c r="A172" t="s">
        <v>39</v>
      </c>
      <c r="B172" s="5" t="s">
        <v>164</v>
      </c>
      <c r="C172" s="25" t="e">
        <f t="shared" ref="C172:I172" si="55">C170/C171</f>
        <v>#DIV/0!</v>
      </c>
      <c r="D172" s="25" t="e">
        <f t="shared" si="55"/>
        <v>#DIV/0!</v>
      </c>
      <c r="E172" s="25" t="e">
        <f t="shared" si="55"/>
        <v>#DIV/0!</v>
      </c>
      <c r="F172" s="25" t="e">
        <f t="shared" si="55"/>
        <v>#DIV/0!</v>
      </c>
      <c r="G172" s="25" t="e">
        <f t="shared" si="55"/>
        <v>#DIV/0!</v>
      </c>
      <c r="H172" s="25" t="e">
        <f t="shared" si="55"/>
        <v>#DIV/0!</v>
      </c>
      <c r="I172" s="25" t="e">
        <f t="shared" si="55"/>
        <v>#DIV/0!</v>
      </c>
    </row>
    <row r="173" spans="1:10" ht="13" x14ac:dyDescent="0.3">
      <c r="A173" s="124" t="s">
        <v>813</v>
      </c>
    </row>
    <row r="174" spans="1:10" ht="26" x14ac:dyDescent="0.3">
      <c r="A174" s="130" t="s">
        <v>21</v>
      </c>
      <c r="B174" s="130" t="s">
        <v>22</v>
      </c>
      <c r="C174" s="121" t="s">
        <v>775</v>
      </c>
      <c r="D174" s="121" t="s">
        <v>776</v>
      </c>
      <c r="E174" s="121" t="s">
        <v>777</v>
      </c>
      <c r="F174" s="121" t="s">
        <v>778</v>
      </c>
      <c r="G174" s="121" t="s">
        <v>779</v>
      </c>
      <c r="H174" s="121" t="s">
        <v>780</v>
      </c>
      <c r="I174" s="122" t="s">
        <v>814</v>
      </c>
    </row>
    <row r="175" spans="1:10" x14ac:dyDescent="0.25">
      <c r="A175" t="s">
        <v>25</v>
      </c>
      <c r="B175" t="s">
        <v>26</v>
      </c>
      <c r="C175" s="25">
        <f>ROUND('VE-CA-6'!P7*$I$175,0)</f>
        <v>0</v>
      </c>
      <c r="D175" s="25">
        <f>ROUND('VE-CA-6'!P9*$I$175,0)</f>
        <v>0</v>
      </c>
      <c r="E175" s="25">
        <f>ROUND(I175-C175-D175-F175-G175-H175,0)</f>
        <v>0</v>
      </c>
      <c r="F175" s="25">
        <f>ROUND('VE-CA-6'!P13*$I$175,0)</f>
        <v>0</v>
      </c>
      <c r="G175" s="25">
        <f>ROUND('VE-CA-6'!P15*$I$175,0)</f>
        <v>0</v>
      </c>
      <c r="H175" s="25">
        <f>ROUND('VE-CA-6'!P17*$I$175,0)</f>
        <v>0</v>
      </c>
      <c r="I175" s="25">
        <f>'VE-CA-3'!R9</f>
        <v>0</v>
      </c>
    </row>
    <row r="176" spans="1:10" x14ac:dyDescent="0.25">
      <c r="A176" t="s">
        <v>27</v>
      </c>
      <c r="B176" t="s">
        <v>63</v>
      </c>
      <c r="C176" s="25">
        <f>ROUND('VE-CA-6'!P7*$I$176,0)</f>
        <v>0</v>
      </c>
      <c r="D176" s="25">
        <f>ROUND('VE-CA-6'!P9*$I$176,0)</f>
        <v>0</v>
      </c>
      <c r="E176" s="25">
        <f>ROUND(I176-C176-D176-F176-G176-H176,0)</f>
        <v>0</v>
      </c>
      <c r="F176" s="25">
        <f>ROUND('VE-CA-6'!P13*$I$176,0)</f>
        <v>0</v>
      </c>
      <c r="G176" s="25">
        <f>ROUND('VE-CA-6'!P15*$I$176,0)</f>
        <v>0</v>
      </c>
      <c r="H176" s="25">
        <f>ROUND('VE-CA-6'!P17*$I$176,0)</f>
        <v>0</v>
      </c>
      <c r="I176" s="25">
        <f>'VE-CA-3'!R10</f>
        <v>0</v>
      </c>
    </row>
    <row r="177" spans="1:10" x14ac:dyDescent="0.25">
      <c r="A177" t="s">
        <v>29</v>
      </c>
      <c r="B177" s="16" t="s">
        <v>30</v>
      </c>
      <c r="C177" s="26">
        <f>ROUND('VE-CA-6'!P7*$I$177,0)</f>
        <v>0</v>
      </c>
      <c r="D177" s="26">
        <f>ROUND('VE-CA-6'!P9*$I$177,0)</f>
        <v>0</v>
      </c>
      <c r="E177" s="26">
        <f>ROUND(I177-C177-D177-F177-G177-H177,0)</f>
        <v>0</v>
      </c>
      <c r="F177" s="26">
        <f>ROUND('VE-CA-6'!P13*$I$177,0)</f>
        <v>0</v>
      </c>
      <c r="G177" s="26">
        <f>ROUND('VE-CA-6'!P15*$I$177,0)</f>
        <v>0</v>
      </c>
      <c r="H177" s="26">
        <f>ROUND('VE-CA-6'!P17*$I$177,0)</f>
        <v>0</v>
      </c>
      <c r="I177" s="26">
        <f>'VE-CA-3'!R11</f>
        <v>0</v>
      </c>
    </row>
    <row r="178" spans="1:10" x14ac:dyDescent="0.25">
      <c r="A178" t="s">
        <v>50</v>
      </c>
      <c r="B178" s="5" t="s">
        <v>162</v>
      </c>
      <c r="C178" s="25">
        <f t="shared" ref="C178:I178" si="56">SUM(C175:C177)</f>
        <v>0</v>
      </c>
      <c r="D178" s="25">
        <f t="shared" si="56"/>
        <v>0</v>
      </c>
      <c r="E178" s="25">
        <f t="shared" si="56"/>
        <v>0</v>
      </c>
      <c r="F178" s="25">
        <f t="shared" si="56"/>
        <v>0</v>
      </c>
      <c r="G178" s="25">
        <f t="shared" si="56"/>
        <v>0</v>
      </c>
      <c r="H178" s="25">
        <f t="shared" si="56"/>
        <v>0</v>
      </c>
      <c r="I178" s="25">
        <f t="shared" si="56"/>
        <v>0</v>
      </c>
    </row>
    <row r="179" spans="1:10" x14ac:dyDescent="0.25">
      <c r="A179" t="s">
        <v>52</v>
      </c>
      <c r="B179" t="s">
        <v>64</v>
      </c>
      <c r="C179" s="25">
        <f>ROUND('VE-CA-6'!P7*$I$179,0)</f>
        <v>0</v>
      </c>
      <c r="D179" s="25">
        <f>ROUND('VE-CA-6'!P9*$I$179,0)</f>
        <v>0</v>
      </c>
      <c r="E179" s="25">
        <f>ROUND(I179-C179-D179-F179-G179-H179,0)</f>
        <v>0</v>
      </c>
      <c r="F179" s="25">
        <f>ROUND('VE-CA-6'!P13*$I$179,0)</f>
        <v>0</v>
      </c>
      <c r="G179" s="25">
        <f>ROUND('VE-CA-6'!P15*$I$179,0)</f>
        <v>0</v>
      </c>
      <c r="H179" s="25">
        <f>ROUND('VE-CA-6'!P17*$I$179,0)</f>
        <v>0</v>
      </c>
      <c r="I179" s="25">
        <f>'VE-CA-3'!R12</f>
        <v>0</v>
      </c>
    </row>
    <row r="180" spans="1:10" x14ac:dyDescent="0.25">
      <c r="A180" t="s">
        <v>31</v>
      </c>
      <c r="B180" s="16" t="s">
        <v>34</v>
      </c>
      <c r="C180" s="26">
        <f>ROUND('VE-CA-6'!P7*$I$180,0)</f>
        <v>0</v>
      </c>
      <c r="D180" s="26">
        <f>ROUND('VE-CA-6'!P9*$I$180,0)</f>
        <v>0</v>
      </c>
      <c r="E180" s="26">
        <f>ROUND(I180-C180-D180-F180-G180-H180,0)</f>
        <v>0</v>
      </c>
      <c r="F180" s="26">
        <f>ROUND('VE-CA-6'!P13*$I$180,0)</f>
        <v>0</v>
      </c>
      <c r="G180" s="26">
        <f>ROUND('VE-CA-6'!P15*$I$180,0)</f>
        <v>0</v>
      </c>
      <c r="H180" s="26">
        <f>ROUND('VE-CA-6'!P17*$I$180,0)</f>
        <v>0</v>
      </c>
      <c r="I180" s="26">
        <f>'VE-CA-3'!R13</f>
        <v>0</v>
      </c>
    </row>
    <row r="181" spans="1:10" x14ac:dyDescent="0.25">
      <c r="A181" t="s">
        <v>33</v>
      </c>
      <c r="B181" s="5" t="s">
        <v>163</v>
      </c>
      <c r="C181" s="25">
        <f t="shared" ref="C181:I181" si="57">SUM(C179:C180)</f>
        <v>0</v>
      </c>
      <c r="D181" s="25">
        <f t="shared" si="57"/>
        <v>0</v>
      </c>
      <c r="E181" s="25">
        <f t="shared" si="57"/>
        <v>0</v>
      </c>
      <c r="F181" s="25">
        <f t="shared" si="57"/>
        <v>0</v>
      </c>
      <c r="G181" s="25">
        <f t="shared" si="57"/>
        <v>0</v>
      </c>
      <c r="H181" s="25">
        <f t="shared" si="57"/>
        <v>0</v>
      </c>
      <c r="I181" s="25">
        <f t="shared" si="57"/>
        <v>0</v>
      </c>
    </row>
    <row r="182" spans="1:10" x14ac:dyDescent="0.25">
      <c r="A182" s="16" t="s">
        <v>35</v>
      </c>
      <c r="B182" s="86" t="s">
        <v>165</v>
      </c>
      <c r="C182" s="26">
        <f t="shared" ref="C182:I182" si="58">C178+C181</f>
        <v>0</v>
      </c>
      <c r="D182" s="26">
        <f t="shared" si="58"/>
        <v>0</v>
      </c>
      <c r="E182" s="26">
        <f t="shared" si="58"/>
        <v>0</v>
      </c>
      <c r="F182" s="26">
        <f t="shared" si="58"/>
        <v>0</v>
      </c>
      <c r="G182" s="26">
        <f t="shared" si="58"/>
        <v>0</v>
      </c>
      <c r="H182" s="26">
        <f t="shared" si="58"/>
        <v>0</v>
      </c>
      <c r="I182" s="26">
        <f t="shared" si="58"/>
        <v>0</v>
      </c>
      <c r="J182" t="s">
        <v>846</v>
      </c>
    </row>
    <row r="183" spans="1:10" x14ac:dyDescent="0.25">
      <c r="A183" t="s">
        <v>37</v>
      </c>
      <c r="B183" t="s">
        <v>65</v>
      </c>
      <c r="C183" s="27">
        <f>'VE-CA-6'!P6</f>
        <v>0</v>
      </c>
      <c r="D183" s="27">
        <f>'VE-CA-6'!P8</f>
        <v>0</v>
      </c>
      <c r="E183" s="27">
        <f>'VE-CA-6'!P10</f>
        <v>0</v>
      </c>
      <c r="F183" s="27">
        <f>'VE-CA-6'!P12</f>
        <v>0</v>
      </c>
      <c r="G183" s="27">
        <f>'VE-CA-6'!P14</f>
        <v>0</v>
      </c>
      <c r="H183" s="27">
        <f>'VE-CA-6'!P16</f>
        <v>0</v>
      </c>
      <c r="I183" s="27">
        <f>SUM(C183:H183)</f>
        <v>0</v>
      </c>
    </row>
    <row r="184" spans="1:10" x14ac:dyDescent="0.25">
      <c r="A184" t="s">
        <v>39</v>
      </c>
      <c r="B184" s="5" t="s">
        <v>164</v>
      </c>
      <c r="C184" s="25" t="e">
        <f t="shared" ref="C184:I184" si="59">C182/C183</f>
        <v>#DIV/0!</v>
      </c>
      <c r="D184" s="25" t="e">
        <f t="shared" si="59"/>
        <v>#DIV/0!</v>
      </c>
      <c r="E184" s="25" t="e">
        <f t="shared" si="59"/>
        <v>#DIV/0!</v>
      </c>
      <c r="F184" s="25" t="e">
        <f t="shared" si="59"/>
        <v>#DIV/0!</v>
      </c>
      <c r="G184" s="25" t="e">
        <f t="shared" si="59"/>
        <v>#DIV/0!</v>
      </c>
      <c r="H184" s="25" t="e">
        <f t="shared" si="59"/>
        <v>#DIV/0!</v>
      </c>
      <c r="I184" s="25" t="e">
        <f t="shared" si="59"/>
        <v>#DIV/0!</v>
      </c>
    </row>
    <row r="185" spans="1:10" ht="13" x14ac:dyDescent="0.3">
      <c r="A185" s="124" t="s">
        <v>815</v>
      </c>
    </row>
    <row r="186" spans="1:10" ht="26" x14ac:dyDescent="0.3">
      <c r="A186" s="130" t="s">
        <v>21</v>
      </c>
      <c r="B186" s="130" t="s">
        <v>22</v>
      </c>
      <c r="C186" s="121" t="s">
        <v>775</v>
      </c>
      <c r="D186" s="121" t="s">
        <v>776</v>
      </c>
      <c r="E186" s="121" t="s">
        <v>777</v>
      </c>
      <c r="F186" s="121" t="s">
        <v>778</v>
      </c>
      <c r="G186" s="121" t="s">
        <v>779</v>
      </c>
      <c r="H186" s="121" t="s">
        <v>780</v>
      </c>
      <c r="I186" s="122" t="s">
        <v>816</v>
      </c>
    </row>
    <row r="187" spans="1:10" x14ac:dyDescent="0.25">
      <c r="A187" t="s">
        <v>25</v>
      </c>
      <c r="B187" t="s">
        <v>26</v>
      </c>
      <c r="C187" s="25">
        <f>ROUND('VE-CA-6'!Q7*$I$187,0)</f>
        <v>0</v>
      </c>
      <c r="D187" s="25">
        <f>ROUND('VE-CA-6'!Q9*$I$187,0)</f>
        <v>0</v>
      </c>
      <c r="E187" s="25">
        <f>ROUND(I187-C187-D187-F187-G187-H187,0)</f>
        <v>0</v>
      </c>
      <c r="F187" s="25">
        <f>ROUND('VE-CA-6'!Q13*$I$187,0)</f>
        <v>0</v>
      </c>
      <c r="G187" s="25">
        <f>ROUND('VE-CA-6'!Q15*$I$187,0)</f>
        <v>0</v>
      </c>
      <c r="H187" s="25">
        <f>ROUND('VE-CA-6'!Q17*$I$187,0)</f>
        <v>0</v>
      </c>
      <c r="I187" s="25">
        <f>'VE-CA-3'!S9</f>
        <v>0</v>
      </c>
    </row>
    <row r="188" spans="1:10" x14ac:dyDescent="0.25">
      <c r="A188" t="s">
        <v>27</v>
      </c>
      <c r="B188" t="s">
        <v>63</v>
      </c>
      <c r="C188" s="25">
        <f>ROUND('VE-CA-6'!Q7*$I$188,0)</f>
        <v>0</v>
      </c>
      <c r="D188" s="25">
        <f>ROUND('VE-CA-6'!Q9*$I$188,0)</f>
        <v>0</v>
      </c>
      <c r="E188" s="25">
        <f>ROUND(I188-C188-D188-F188-G188-H188,0)</f>
        <v>0</v>
      </c>
      <c r="F188" s="25">
        <f>ROUND('VE-CA-6'!Q13*$I$188,0)</f>
        <v>0</v>
      </c>
      <c r="G188" s="25">
        <f>ROUND('VE-CA-6'!Q15*$I$188,0)</f>
        <v>0</v>
      </c>
      <c r="H188" s="25">
        <f>ROUND('VE-CA-6'!Q17*$I$188,0)</f>
        <v>0</v>
      </c>
      <c r="I188" s="25">
        <f>'VE-CA-3'!S10</f>
        <v>0</v>
      </c>
    </row>
    <row r="189" spans="1:10" x14ac:dyDescent="0.25">
      <c r="A189" t="s">
        <v>29</v>
      </c>
      <c r="B189" s="16" t="s">
        <v>30</v>
      </c>
      <c r="C189" s="26">
        <f>ROUND('VE-CA-6'!Q7*$I$189,0)</f>
        <v>0</v>
      </c>
      <c r="D189" s="26">
        <f>ROUND('VE-CA-6'!Q9*$I$189,0)</f>
        <v>0</v>
      </c>
      <c r="E189" s="26">
        <f>ROUND(I189-C189-D189-F189-G189-H189,0)</f>
        <v>0</v>
      </c>
      <c r="F189" s="26">
        <f>ROUND('VE-CA-6'!Q13*$I$189,0)</f>
        <v>0</v>
      </c>
      <c r="G189" s="26">
        <f>ROUND('VE-CA-6'!Q15*$I$189,0)</f>
        <v>0</v>
      </c>
      <c r="H189" s="26">
        <f>ROUND('VE-CA-6'!Q17*$I$189,0)</f>
        <v>0</v>
      </c>
      <c r="I189" s="26">
        <f>'VE-CA-3'!S11</f>
        <v>0</v>
      </c>
    </row>
    <row r="190" spans="1:10" x14ac:dyDescent="0.25">
      <c r="A190" t="s">
        <v>50</v>
      </c>
      <c r="B190" s="5" t="s">
        <v>162</v>
      </c>
      <c r="C190" s="25">
        <f t="shared" ref="C190:I190" si="60">SUM(C187:C189)</f>
        <v>0</v>
      </c>
      <c r="D190" s="25">
        <f t="shared" si="60"/>
        <v>0</v>
      </c>
      <c r="E190" s="25">
        <f t="shared" si="60"/>
        <v>0</v>
      </c>
      <c r="F190" s="25">
        <f t="shared" si="60"/>
        <v>0</v>
      </c>
      <c r="G190" s="25">
        <f t="shared" si="60"/>
        <v>0</v>
      </c>
      <c r="H190" s="25">
        <f t="shared" si="60"/>
        <v>0</v>
      </c>
      <c r="I190" s="25">
        <f t="shared" si="60"/>
        <v>0</v>
      </c>
    </row>
    <row r="191" spans="1:10" x14ac:dyDescent="0.25">
      <c r="A191" t="s">
        <v>52</v>
      </c>
      <c r="B191" t="s">
        <v>64</v>
      </c>
      <c r="C191" s="25">
        <f>ROUND('VE-CA-6'!Q7*$I$191,0)</f>
        <v>0</v>
      </c>
      <c r="D191" s="25">
        <f>ROUND('VE-CA-6'!Q9*$I$191,0)</f>
        <v>0</v>
      </c>
      <c r="E191" s="25">
        <f>ROUND(I191-C191-D191-F191-G191-H191,0)</f>
        <v>0</v>
      </c>
      <c r="F191" s="25">
        <f>ROUND('VE-CA-6'!Q13*$I$191,0)</f>
        <v>0</v>
      </c>
      <c r="G191" s="25">
        <f>ROUND('VE-CA-6'!Q15*$I$191,0)</f>
        <v>0</v>
      </c>
      <c r="H191" s="25">
        <f>ROUND('VE-CA-6'!Q17*$I$191,0)</f>
        <v>0</v>
      </c>
      <c r="I191" s="25">
        <f>'VE-CA-3'!S12</f>
        <v>0</v>
      </c>
    </row>
    <row r="192" spans="1:10" x14ac:dyDescent="0.25">
      <c r="A192" t="s">
        <v>31</v>
      </c>
      <c r="B192" s="16" t="s">
        <v>34</v>
      </c>
      <c r="C192" s="26">
        <f>ROUND('VE-CA-6'!Q7*$I$192,0)</f>
        <v>0</v>
      </c>
      <c r="D192" s="26">
        <f>ROUND('VE-CA-6'!Q9*$I$192,0)</f>
        <v>0</v>
      </c>
      <c r="E192" s="26">
        <f>ROUND(I192-C192-D192-F192-G192-H192,0)</f>
        <v>0</v>
      </c>
      <c r="F192" s="26">
        <f>ROUND('VE-CA-6'!Q13*$I$192,0)</f>
        <v>0</v>
      </c>
      <c r="G192" s="26">
        <f>ROUND('VE-CA-6'!Q15*$I$192,0)</f>
        <v>0</v>
      </c>
      <c r="H192" s="26">
        <f>ROUND('VE-CA-6'!Q17*$I$192,0)</f>
        <v>0</v>
      </c>
      <c r="I192" s="26">
        <f>'VE-CA-3'!S13</f>
        <v>0</v>
      </c>
    </row>
    <row r="193" spans="1:10" x14ac:dyDescent="0.25">
      <c r="A193" t="s">
        <v>33</v>
      </c>
      <c r="B193" s="5" t="s">
        <v>163</v>
      </c>
      <c r="C193" s="25">
        <f t="shared" ref="C193:I193" si="61">SUM(C191:C192)</f>
        <v>0</v>
      </c>
      <c r="D193" s="25">
        <f t="shared" si="61"/>
        <v>0</v>
      </c>
      <c r="E193" s="25">
        <f t="shared" si="61"/>
        <v>0</v>
      </c>
      <c r="F193" s="25">
        <f t="shared" si="61"/>
        <v>0</v>
      </c>
      <c r="G193" s="25">
        <f t="shared" si="61"/>
        <v>0</v>
      </c>
      <c r="H193" s="25">
        <f t="shared" si="61"/>
        <v>0</v>
      </c>
      <c r="I193" s="25">
        <f t="shared" si="61"/>
        <v>0</v>
      </c>
    </row>
    <row r="194" spans="1:10" x14ac:dyDescent="0.25">
      <c r="A194" s="16" t="s">
        <v>35</v>
      </c>
      <c r="B194" s="86" t="s">
        <v>165</v>
      </c>
      <c r="C194" s="26">
        <f t="shared" ref="C194:I194" si="62">C190+C193</f>
        <v>0</v>
      </c>
      <c r="D194" s="26">
        <f t="shared" si="62"/>
        <v>0</v>
      </c>
      <c r="E194" s="26">
        <f t="shared" si="62"/>
        <v>0</v>
      </c>
      <c r="F194" s="26">
        <f t="shared" si="62"/>
        <v>0</v>
      </c>
      <c r="G194" s="26">
        <f t="shared" si="62"/>
        <v>0</v>
      </c>
      <c r="H194" s="26">
        <f t="shared" si="62"/>
        <v>0</v>
      </c>
      <c r="I194" s="26">
        <f t="shared" si="62"/>
        <v>0</v>
      </c>
      <c r="J194" t="s">
        <v>847</v>
      </c>
    </row>
    <row r="195" spans="1:10" x14ac:dyDescent="0.25">
      <c r="A195" t="s">
        <v>37</v>
      </c>
      <c r="B195" t="s">
        <v>65</v>
      </c>
      <c r="C195" s="27">
        <f>'VE-CA-6'!Q6</f>
        <v>0</v>
      </c>
      <c r="D195" s="27">
        <f>'VE-CA-6'!Q8</f>
        <v>0</v>
      </c>
      <c r="E195" s="27">
        <f>'VE-CA-6'!Q10</f>
        <v>0</v>
      </c>
      <c r="F195" s="27">
        <f>'VE-CA-6'!Q12</f>
        <v>0</v>
      </c>
      <c r="G195" s="27">
        <f>'VE-CA-6'!Q14</f>
        <v>0</v>
      </c>
      <c r="H195" s="27">
        <f>'VE-CA-6'!Q16</f>
        <v>0</v>
      </c>
      <c r="I195" s="27">
        <f>SUM(C195:H195)</f>
        <v>0</v>
      </c>
    </row>
    <row r="196" spans="1:10" x14ac:dyDescent="0.25">
      <c r="A196" t="s">
        <v>39</v>
      </c>
      <c r="B196" s="5" t="s">
        <v>164</v>
      </c>
      <c r="C196" s="25" t="e">
        <f t="shared" ref="C196:I196" si="63">C194/C195</f>
        <v>#DIV/0!</v>
      </c>
      <c r="D196" s="25" t="e">
        <f t="shared" si="63"/>
        <v>#DIV/0!</v>
      </c>
      <c r="E196" s="25" t="e">
        <f t="shared" si="63"/>
        <v>#DIV/0!</v>
      </c>
      <c r="F196" s="25" t="e">
        <f t="shared" si="63"/>
        <v>#DIV/0!</v>
      </c>
      <c r="G196" s="25" t="e">
        <f t="shared" si="63"/>
        <v>#DIV/0!</v>
      </c>
      <c r="H196" s="25" t="e">
        <f t="shared" si="63"/>
        <v>#DIV/0!</v>
      </c>
      <c r="I196" s="25" t="e">
        <f t="shared" si="63"/>
        <v>#DIV/0!</v>
      </c>
    </row>
    <row r="198" spans="1:10" x14ac:dyDescent="0.25">
      <c r="A198" s="87" t="s">
        <v>767</v>
      </c>
    </row>
  </sheetData>
  <phoneticPr fontId="0" type="noConversion"/>
  <pageMargins left="0.25" right="0.25" top="1" bottom="1" header="0.5" footer="0.5"/>
  <pageSetup orientation="landscape" horizontalDpi="4294967292" r:id="rId1"/>
  <headerFooter alignWithMargins="0"/>
  <rowBreaks count="4" manualBreakCount="4">
    <brk id="107" max="65535" man="1"/>
    <brk id="144" max="65535" man="1"/>
    <brk id="255" max="65535" man="1"/>
    <brk id="287" max="65535" man="1"/>
  </rowBreaks>
  <tableParts count="16">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7399B2-B2D1-4023-B3BB-F67FF9750F1E}">
  <dimension ref="A1:I17"/>
  <sheetViews>
    <sheetView zoomScaleNormal="100" workbookViewId="0">
      <selection activeCell="A17" sqref="A17"/>
    </sheetView>
  </sheetViews>
  <sheetFormatPr defaultRowHeight="12.5" x14ac:dyDescent="0.25"/>
  <cols>
    <col min="1" max="1" width="15.453125" customWidth="1"/>
    <col min="2" max="2" width="26.26953125" customWidth="1"/>
    <col min="3" max="3" width="14.81640625" bestFit="1" customWidth="1"/>
    <col min="4" max="4" width="12.26953125" customWidth="1"/>
    <col min="5" max="5" width="13.54296875" customWidth="1"/>
    <col min="6" max="6" width="13.1796875" customWidth="1"/>
    <col min="7" max="7" width="12.81640625" customWidth="1"/>
    <col min="8" max="8" width="13.1796875" customWidth="1"/>
    <col min="9" max="9" width="14.1796875" customWidth="1"/>
  </cols>
  <sheetData>
    <row r="1" spans="1:9" ht="25" x14ac:dyDescent="0.25">
      <c r="A1" s="105" t="s">
        <v>817</v>
      </c>
    </row>
    <row r="2" spans="1:9" x14ac:dyDescent="0.25">
      <c r="A2" s="43" t="s">
        <v>16</v>
      </c>
      <c r="B2" s="102" t="str">
        <f>'VE-CA-1'!$B$2</f>
        <v>WTCS</v>
      </c>
    </row>
    <row r="3" spans="1:9" x14ac:dyDescent="0.25">
      <c r="A3" s="43" t="s">
        <v>17</v>
      </c>
      <c r="B3" s="118" t="str">
        <f>'VE-CA-1'!$B$3</f>
        <v>2026-27</v>
      </c>
    </row>
    <row r="4" spans="1:9" x14ac:dyDescent="0.25">
      <c r="A4" s="43" t="s">
        <v>19</v>
      </c>
      <c r="B4" s="119">
        <f>'VE-CA-1'!$B$5</f>
        <v>45996</v>
      </c>
      <c r="I4" s="4"/>
    </row>
    <row r="5" spans="1:9" ht="26" x14ac:dyDescent="0.3">
      <c r="A5" s="130" t="s">
        <v>21</v>
      </c>
      <c r="B5" s="130" t="s">
        <v>22</v>
      </c>
      <c r="C5" s="121" t="s">
        <v>775</v>
      </c>
      <c r="D5" s="121" t="s">
        <v>776</v>
      </c>
      <c r="E5" s="121" t="s">
        <v>777</v>
      </c>
      <c r="F5" s="121" t="s">
        <v>778</v>
      </c>
      <c r="G5" s="121" t="s">
        <v>779</v>
      </c>
      <c r="H5" s="121" t="s">
        <v>780</v>
      </c>
      <c r="I5" s="125" t="s">
        <v>66</v>
      </c>
    </row>
    <row r="6" spans="1:9" x14ac:dyDescent="0.25">
      <c r="A6" t="s">
        <v>25</v>
      </c>
      <c r="B6" t="s">
        <v>26</v>
      </c>
      <c r="C6" s="25">
        <f>('VE-CA-4'!C7+'VE-CA-4'!C19+'VE-CA-4'!C31+'VE-CA-4'!C43+'VE-CA-4'!C55+'VE-CA-4'!C67+'VE-CA-4'!C79+'VE-CA-4'!C91+'VE-CA-4'!C103+'VE-CA-4'!C115+'VE-CA-4'!C127+'VE-CA-4'!C139+'VE-CA-4'!C151+'VE-CA-4'!C163+'VE-CA-4'!C175+'VE-CA-4'!C187)</f>
        <v>0</v>
      </c>
      <c r="D6" s="25">
        <f>('VE-CA-4'!D7+'VE-CA-4'!D19+'VE-CA-4'!D31+'VE-CA-4'!D43+'VE-CA-4'!D55+'VE-CA-4'!D67+'VE-CA-4'!D79+'VE-CA-4'!D91+'VE-CA-4'!D103+'VE-CA-4'!D115+'VE-CA-4'!D127+'VE-CA-4'!D139+'VE-CA-4'!D151+'VE-CA-4'!D163+'VE-CA-4'!D175+'VE-CA-4'!D187)</f>
        <v>0</v>
      </c>
      <c r="E6" s="25">
        <f>('VE-CA-4'!E7+'VE-CA-4'!E19+'VE-CA-4'!E31+'VE-CA-4'!E43+'VE-CA-4'!E55+'VE-CA-4'!E67+'VE-CA-4'!E79+'VE-CA-4'!E91+'VE-CA-4'!E103+'VE-CA-4'!E115+'VE-CA-4'!E127+'VE-CA-4'!E139+'VE-CA-4'!E151+'VE-CA-4'!E163+'VE-CA-4'!E175+'VE-CA-4'!E187)</f>
        <v>0</v>
      </c>
      <c r="F6" s="25">
        <f>('VE-CA-4'!F7+'VE-CA-4'!F19+'VE-CA-4'!F31+'VE-CA-4'!F43+'VE-CA-4'!F55+'VE-CA-4'!F67+'VE-CA-4'!F79+'VE-CA-4'!F91+'VE-CA-4'!F103+'VE-CA-4'!F115+'VE-CA-4'!F127+'VE-CA-4'!F139+'VE-CA-4'!F151+'VE-CA-4'!F163+'VE-CA-4'!F175+'VE-CA-4'!F187)</f>
        <v>0</v>
      </c>
      <c r="G6" s="25">
        <f>('VE-CA-4'!G7+'VE-CA-4'!G19+'VE-CA-4'!G31+'VE-CA-4'!G43+'VE-CA-4'!G55+'VE-CA-4'!G67+'VE-CA-4'!G79+'VE-CA-4'!G91+'VE-CA-4'!G103+'VE-CA-4'!G115+'VE-CA-4'!G127+'VE-CA-4'!G139+'VE-CA-4'!G151+'VE-CA-4'!G163+'VE-CA-4'!G175+'VE-CA-4'!G187)</f>
        <v>0</v>
      </c>
      <c r="H6" s="25">
        <f>('VE-CA-4'!H7+'VE-CA-4'!H19+'VE-CA-4'!H31+'VE-CA-4'!H43+'VE-CA-4'!H55+'VE-CA-4'!H67+'VE-CA-4'!H79+'VE-CA-4'!H91+'VE-CA-4'!H103+'VE-CA-4'!H115+'VE-CA-4'!H127+'VE-CA-4'!H139+'VE-CA-4'!H151+'VE-CA-4'!H163+'VE-CA-4'!H175+'VE-CA-4'!H187)</f>
        <v>0</v>
      </c>
      <c r="I6" s="25">
        <f>SUM(C6:H6)</f>
        <v>0</v>
      </c>
    </row>
    <row r="7" spans="1:9" x14ac:dyDescent="0.25">
      <c r="A7" t="s">
        <v>27</v>
      </c>
      <c r="B7" t="s">
        <v>63</v>
      </c>
      <c r="C7" s="25">
        <f>('VE-CA-4'!C8+'VE-CA-4'!C20+'VE-CA-4'!C32+'VE-CA-4'!C44+'VE-CA-4'!C56+'VE-CA-4'!C68+'VE-CA-4'!C80+'VE-CA-4'!C92+'VE-CA-4'!C104+'VE-CA-4'!C116+'VE-CA-4'!C128+'VE-CA-4'!C140+'VE-CA-4'!C152+'VE-CA-4'!C164+'VE-CA-4'!C176+'VE-CA-4'!C188)</f>
        <v>0</v>
      </c>
      <c r="D7" s="25">
        <f>('VE-CA-4'!D8+'VE-CA-4'!D20+'VE-CA-4'!D32+'VE-CA-4'!D44+'VE-CA-4'!D56+'VE-CA-4'!D68+'VE-CA-4'!D80+'VE-CA-4'!D92+'VE-CA-4'!D104+'VE-CA-4'!D116+'VE-CA-4'!D128+'VE-CA-4'!D140+'VE-CA-4'!D152+'VE-CA-4'!D164+'VE-CA-4'!D176+'VE-CA-4'!D188)</f>
        <v>0</v>
      </c>
      <c r="E7" s="25">
        <f>('VE-CA-4'!E8+'VE-CA-4'!E20+'VE-CA-4'!E32+'VE-CA-4'!E44+'VE-CA-4'!E56+'VE-CA-4'!E68+'VE-CA-4'!E80+'VE-CA-4'!E92+'VE-CA-4'!E104+'VE-CA-4'!E116+'VE-CA-4'!E128+'VE-CA-4'!E140+'VE-CA-4'!E152+'VE-CA-4'!E164+'VE-CA-4'!E176+'VE-CA-4'!E188)</f>
        <v>0</v>
      </c>
      <c r="F7" s="25">
        <f>('VE-CA-4'!F8+'VE-CA-4'!F20+'VE-CA-4'!F32+'VE-CA-4'!F44+'VE-CA-4'!F56+'VE-CA-4'!F68+'VE-CA-4'!F80+'VE-CA-4'!F92+'VE-CA-4'!F104+'VE-CA-4'!F116+'VE-CA-4'!F128+'VE-CA-4'!F140+'VE-CA-4'!F152+'VE-CA-4'!F164+'VE-CA-4'!F176+'VE-CA-4'!F188)</f>
        <v>0</v>
      </c>
      <c r="G7" s="25">
        <f>('VE-CA-4'!G8+'VE-CA-4'!G20+'VE-CA-4'!G32+'VE-CA-4'!G44+'VE-CA-4'!G56+'VE-CA-4'!G68+'VE-CA-4'!G80+'VE-CA-4'!G92+'VE-CA-4'!G104+'VE-CA-4'!G116+'VE-CA-4'!G128+'VE-CA-4'!G140+'VE-CA-4'!G152+'VE-CA-4'!G164+'VE-CA-4'!G176+'VE-CA-4'!G188)</f>
        <v>0</v>
      </c>
      <c r="H7" s="25">
        <f>('VE-CA-4'!H8+'VE-CA-4'!H20+'VE-CA-4'!H32+'VE-CA-4'!H44+'VE-CA-4'!H56+'VE-CA-4'!H68+'VE-CA-4'!H80+'VE-CA-4'!H92+'VE-CA-4'!H104+'VE-CA-4'!H116+'VE-CA-4'!H128+'VE-CA-4'!H140+'VE-CA-4'!H152+'VE-CA-4'!H164+'VE-CA-4'!H176+'VE-CA-4'!H188)</f>
        <v>0</v>
      </c>
      <c r="I7" s="25">
        <f>SUM(C7:H7)</f>
        <v>0</v>
      </c>
    </row>
    <row r="8" spans="1:9" x14ac:dyDescent="0.25">
      <c r="A8" t="s">
        <v>29</v>
      </c>
      <c r="B8" s="16" t="s">
        <v>30</v>
      </c>
      <c r="C8" s="26">
        <f>('VE-CA-4'!C9+'VE-CA-4'!C21+'VE-CA-4'!C33+'VE-CA-4'!C45+'VE-CA-4'!C57+'VE-CA-4'!C69+'VE-CA-4'!C81+'VE-CA-4'!C93+'VE-CA-4'!C105+'VE-CA-4'!C117+'VE-CA-4'!C129+'VE-CA-4'!C141+'VE-CA-4'!C153+'VE-CA-4'!C165+'VE-CA-4'!C177+'VE-CA-4'!C189)</f>
        <v>0</v>
      </c>
      <c r="D8" s="26">
        <f>('VE-CA-4'!D9+'VE-CA-4'!D21+'VE-CA-4'!D33+'VE-CA-4'!D45+'VE-CA-4'!D57+'VE-CA-4'!D69+'VE-CA-4'!D81+'VE-CA-4'!D93+'VE-CA-4'!D105+'VE-CA-4'!D117+'VE-CA-4'!D129+'VE-CA-4'!D141+'VE-CA-4'!D153+'VE-CA-4'!D165+'VE-CA-4'!D177+'VE-CA-4'!D189)</f>
        <v>0</v>
      </c>
      <c r="E8" s="26">
        <f>('VE-CA-4'!E9+'VE-CA-4'!E21+'VE-CA-4'!E33+'VE-CA-4'!E45+'VE-CA-4'!E57+'VE-CA-4'!E69+'VE-CA-4'!E81+'VE-CA-4'!E93+'VE-CA-4'!E105+'VE-CA-4'!E117+'VE-CA-4'!E129+'VE-CA-4'!E141+'VE-CA-4'!E153+'VE-CA-4'!E165+'VE-CA-4'!E177+'VE-CA-4'!E189)</f>
        <v>0</v>
      </c>
      <c r="F8" s="26">
        <f>('VE-CA-4'!F9+'VE-CA-4'!F21+'VE-CA-4'!F33+'VE-CA-4'!F45+'VE-CA-4'!F57+'VE-CA-4'!F69+'VE-CA-4'!F81+'VE-CA-4'!F93+'VE-CA-4'!F105+'VE-CA-4'!F117+'VE-CA-4'!F129+'VE-CA-4'!F141+'VE-CA-4'!F153+'VE-CA-4'!F165+'VE-CA-4'!F177+'VE-CA-4'!F189)</f>
        <v>0</v>
      </c>
      <c r="G8" s="26">
        <f>('VE-CA-4'!G9+'VE-CA-4'!G21+'VE-CA-4'!G33+'VE-CA-4'!G45+'VE-CA-4'!G57+'VE-CA-4'!G69+'VE-CA-4'!G81+'VE-CA-4'!G93+'VE-CA-4'!G105+'VE-CA-4'!G117+'VE-CA-4'!G129+'VE-CA-4'!G141+'VE-CA-4'!G153+'VE-CA-4'!G165+'VE-CA-4'!G177+'VE-CA-4'!G189)</f>
        <v>0</v>
      </c>
      <c r="H8" s="26">
        <f>('VE-CA-4'!H9+'VE-CA-4'!H21+'VE-CA-4'!H33+'VE-CA-4'!H45+'VE-CA-4'!H57+'VE-CA-4'!H69+'VE-CA-4'!H81+'VE-CA-4'!H93+'VE-CA-4'!H105+'VE-CA-4'!H117+'VE-CA-4'!H129+'VE-CA-4'!H141+'VE-CA-4'!H153+'VE-CA-4'!H165+'VE-CA-4'!H177+'VE-CA-4'!H189)</f>
        <v>0</v>
      </c>
      <c r="I8" s="26">
        <f>SUM(C8:H8)</f>
        <v>0</v>
      </c>
    </row>
    <row r="9" spans="1:9" x14ac:dyDescent="0.25">
      <c r="A9" t="s">
        <v>50</v>
      </c>
      <c r="B9" s="5" t="s">
        <v>162</v>
      </c>
      <c r="C9" s="25">
        <f>('VE-CA-4'!C10+'VE-CA-4'!C22+'VE-CA-4'!C34+'VE-CA-4'!C46+'VE-CA-4'!C58+'VE-CA-4'!C70+'VE-CA-4'!C82+'VE-CA-4'!C94+'VE-CA-4'!C106+'VE-CA-4'!C118+'VE-CA-4'!C130+'VE-CA-4'!C142+'VE-CA-4'!C154+'VE-CA-4'!C166+'VE-CA-4'!C178+'VE-CA-4'!C190)</f>
        <v>0</v>
      </c>
      <c r="D9" s="25">
        <f>('VE-CA-4'!D10+'VE-CA-4'!D22+'VE-CA-4'!D34+'VE-CA-4'!D46+'VE-CA-4'!D58+'VE-CA-4'!D70+'VE-CA-4'!D82+'VE-CA-4'!D94+'VE-CA-4'!D106+'VE-CA-4'!D118+'VE-CA-4'!D130+'VE-CA-4'!D142+'VE-CA-4'!D154+'VE-CA-4'!D166+'VE-CA-4'!D178+'VE-CA-4'!D190)</f>
        <v>0</v>
      </c>
      <c r="E9" s="25">
        <f>('VE-CA-4'!E10+'VE-CA-4'!E22+'VE-CA-4'!E34+'VE-CA-4'!E46+'VE-CA-4'!E58+'VE-CA-4'!E70+'VE-CA-4'!E82+'VE-CA-4'!E94+'VE-CA-4'!E106+'VE-CA-4'!E118+'VE-CA-4'!E130+'VE-CA-4'!E142+'VE-CA-4'!E154+'VE-CA-4'!E166+'VE-CA-4'!E178+'VE-CA-4'!E190)</f>
        <v>0</v>
      </c>
      <c r="F9" s="25">
        <f>('VE-CA-4'!F10+'VE-CA-4'!F22+'VE-CA-4'!F34+'VE-CA-4'!F46+'VE-CA-4'!F58+'VE-CA-4'!F70+'VE-CA-4'!F82+'VE-CA-4'!F94+'VE-CA-4'!F106+'VE-CA-4'!F118+'VE-CA-4'!F130+'VE-CA-4'!F142+'VE-CA-4'!F154+'VE-CA-4'!F166+'VE-CA-4'!F178+'VE-CA-4'!F190)</f>
        <v>0</v>
      </c>
      <c r="G9" s="25">
        <f>('VE-CA-4'!G10+'VE-CA-4'!G22+'VE-CA-4'!G34+'VE-CA-4'!G46+'VE-CA-4'!G58+'VE-CA-4'!G70+'VE-CA-4'!G82+'VE-CA-4'!G94+'VE-CA-4'!G106+'VE-CA-4'!G118+'VE-CA-4'!G130+'VE-CA-4'!G142+'VE-CA-4'!G154+'VE-CA-4'!G166+'VE-CA-4'!G178+'VE-CA-4'!G190)</f>
        <v>0</v>
      </c>
      <c r="H9" s="25">
        <f>('VE-CA-4'!H10+'VE-CA-4'!H22+'VE-CA-4'!H34+'VE-CA-4'!H46+'VE-CA-4'!H58+'VE-CA-4'!H70+'VE-CA-4'!H82+'VE-CA-4'!H94+'VE-CA-4'!H106+'VE-CA-4'!H118+'VE-CA-4'!H130+'VE-CA-4'!H142+'VE-CA-4'!H154+'VE-CA-4'!H166+'VE-CA-4'!H178+'VE-CA-4'!H190)</f>
        <v>0</v>
      </c>
      <c r="I9" s="25">
        <f>SUM(I6:I8)</f>
        <v>0</v>
      </c>
    </row>
    <row r="10" spans="1:9" x14ac:dyDescent="0.25">
      <c r="A10" t="s">
        <v>52</v>
      </c>
      <c r="B10" t="s">
        <v>64</v>
      </c>
      <c r="C10" s="25">
        <f>('VE-CA-4'!C11+'VE-CA-4'!C23+'VE-CA-4'!C35+'VE-CA-4'!C47+'VE-CA-4'!C59+'VE-CA-4'!C71+'VE-CA-4'!C83+'VE-CA-4'!C95+'VE-CA-4'!C107+'VE-CA-4'!C119+'VE-CA-4'!C131+'VE-CA-4'!C143+'VE-CA-4'!C155+'VE-CA-4'!C167+'VE-CA-4'!C179+'VE-CA-4'!C191)</f>
        <v>0</v>
      </c>
      <c r="D10" s="25">
        <f>('VE-CA-4'!D11+'VE-CA-4'!D23+'VE-CA-4'!D35+'VE-CA-4'!D47+'VE-CA-4'!D59+'VE-CA-4'!D71+'VE-CA-4'!D83+'VE-CA-4'!D95+'VE-CA-4'!D107+'VE-CA-4'!D119+'VE-CA-4'!D131+'VE-CA-4'!D143+'VE-CA-4'!D155+'VE-CA-4'!D167+'VE-CA-4'!D179+'VE-CA-4'!D191)</f>
        <v>0</v>
      </c>
      <c r="E10" s="25">
        <f>('VE-CA-4'!E11+'VE-CA-4'!E23+'VE-CA-4'!E35+'VE-CA-4'!E47+'VE-CA-4'!E59+'VE-CA-4'!E71+'VE-CA-4'!E83+'VE-CA-4'!E95+'VE-CA-4'!E107+'VE-CA-4'!E119+'VE-CA-4'!E131+'VE-CA-4'!E143+'VE-CA-4'!E155+'VE-CA-4'!E167+'VE-CA-4'!E179+'VE-CA-4'!E191)</f>
        <v>0</v>
      </c>
      <c r="F10" s="25">
        <f>('VE-CA-4'!F11+'VE-CA-4'!F23+'VE-CA-4'!F35+'VE-CA-4'!F47+'VE-CA-4'!F59+'VE-CA-4'!F71+'VE-CA-4'!F83+'VE-CA-4'!F95+'VE-CA-4'!F107+'VE-CA-4'!F119+'VE-CA-4'!F131+'VE-CA-4'!F143+'VE-CA-4'!F155+'VE-CA-4'!F167+'VE-CA-4'!F179+'VE-CA-4'!F191)</f>
        <v>0</v>
      </c>
      <c r="G10" s="25">
        <f>('VE-CA-4'!G11+'VE-CA-4'!G23+'VE-CA-4'!G35+'VE-CA-4'!G47+'VE-CA-4'!G59+'VE-CA-4'!G71+'VE-CA-4'!G83+'VE-CA-4'!G95+'VE-CA-4'!G107+'VE-CA-4'!G119+'VE-CA-4'!G131+'VE-CA-4'!G143+'VE-CA-4'!G155+'VE-CA-4'!G167+'VE-CA-4'!G179+'VE-CA-4'!G191)</f>
        <v>0</v>
      </c>
      <c r="H10" s="25">
        <f>('VE-CA-4'!H11+'VE-CA-4'!H23+'VE-CA-4'!H35+'VE-CA-4'!H47+'VE-CA-4'!H59+'VE-CA-4'!H71+'VE-CA-4'!H83+'VE-CA-4'!H95+'VE-CA-4'!H107+'VE-CA-4'!H119+'VE-CA-4'!H131+'VE-CA-4'!H143+'VE-CA-4'!H155+'VE-CA-4'!H167+'VE-CA-4'!H179+'VE-CA-4'!H191)</f>
        <v>0</v>
      </c>
      <c r="I10" s="25">
        <f>SUM(C10:H10)</f>
        <v>0</v>
      </c>
    </row>
    <row r="11" spans="1:9" x14ac:dyDescent="0.25">
      <c r="A11" t="s">
        <v>31</v>
      </c>
      <c r="B11" s="16" t="s">
        <v>34</v>
      </c>
      <c r="C11" s="26">
        <f>('VE-CA-4'!C12+'VE-CA-4'!C24+'VE-CA-4'!C36+'VE-CA-4'!C48+'VE-CA-4'!C60+'VE-CA-4'!C72+'VE-CA-4'!C84+'VE-CA-4'!C96+'VE-CA-4'!C108+'VE-CA-4'!C120+'VE-CA-4'!C132+'VE-CA-4'!C144+'VE-CA-4'!C156+'VE-CA-4'!C168+'VE-CA-4'!C180+'VE-CA-4'!C192)</f>
        <v>0</v>
      </c>
      <c r="D11" s="26">
        <f>('VE-CA-4'!D12+'VE-CA-4'!D24+'VE-CA-4'!D36+'VE-CA-4'!D48+'VE-CA-4'!D60+'VE-CA-4'!D72+'VE-CA-4'!D84+'VE-CA-4'!D96+'VE-CA-4'!D108+'VE-CA-4'!D120+'VE-CA-4'!D132+'VE-CA-4'!D144+'VE-CA-4'!D156+'VE-CA-4'!D168+'VE-CA-4'!D180+'VE-CA-4'!D192)</f>
        <v>0</v>
      </c>
      <c r="E11" s="26">
        <f>('VE-CA-4'!E12+'VE-CA-4'!E24+'VE-CA-4'!E36+'VE-CA-4'!E48+'VE-CA-4'!E60+'VE-CA-4'!E72+'VE-CA-4'!E84+'VE-CA-4'!E96+'VE-CA-4'!E108+'VE-CA-4'!E120+'VE-CA-4'!E132+'VE-CA-4'!E144+'VE-CA-4'!E156+'VE-CA-4'!E168+'VE-CA-4'!E180+'VE-CA-4'!E192)</f>
        <v>0</v>
      </c>
      <c r="F11" s="26">
        <f>('VE-CA-4'!F12+'VE-CA-4'!F24+'VE-CA-4'!F36+'VE-CA-4'!F48+'VE-CA-4'!F60+'VE-CA-4'!F72+'VE-CA-4'!F84+'VE-CA-4'!F96+'VE-CA-4'!F108+'VE-CA-4'!F120+'VE-CA-4'!F132+'VE-CA-4'!F144+'VE-CA-4'!F156+'VE-CA-4'!F168+'VE-CA-4'!F180+'VE-CA-4'!F192)</f>
        <v>0</v>
      </c>
      <c r="G11" s="26">
        <f>('VE-CA-4'!G12+'VE-CA-4'!G24+'VE-CA-4'!G36+'VE-CA-4'!G48+'VE-CA-4'!G60+'VE-CA-4'!G72+'VE-CA-4'!G84+'VE-CA-4'!G96+'VE-CA-4'!G108+'VE-CA-4'!G120+'VE-CA-4'!G132+'VE-CA-4'!G144+'VE-CA-4'!G156+'VE-CA-4'!G168+'VE-CA-4'!G180+'VE-CA-4'!G192)</f>
        <v>0</v>
      </c>
      <c r="H11" s="26">
        <f>('VE-CA-4'!H12+'VE-CA-4'!H24+'VE-CA-4'!H36+'VE-CA-4'!H48+'VE-CA-4'!H60+'VE-CA-4'!H72+'VE-CA-4'!H84+'VE-CA-4'!H96+'VE-CA-4'!H108+'VE-CA-4'!H120+'VE-CA-4'!H132+'VE-CA-4'!H144+'VE-CA-4'!H156+'VE-CA-4'!H168+'VE-CA-4'!H180+'VE-CA-4'!H192)</f>
        <v>0</v>
      </c>
      <c r="I11" s="26">
        <f>SUM(C11:H11)</f>
        <v>0</v>
      </c>
    </row>
    <row r="12" spans="1:9" x14ac:dyDescent="0.25">
      <c r="A12" t="s">
        <v>33</v>
      </c>
      <c r="B12" s="5" t="s">
        <v>163</v>
      </c>
      <c r="C12" s="25">
        <f t="shared" ref="C12:I12" si="0">SUM(C10:C11)</f>
        <v>0</v>
      </c>
      <c r="D12" s="25">
        <f t="shared" si="0"/>
        <v>0</v>
      </c>
      <c r="E12" s="25">
        <f t="shared" si="0"/>
        <v>0</v>
      </c>
      <c r="F12" s="25">
        <f t="shared" si="0"/>
        <v>0</v>
      </c>
      <c r="G12" s="25">
        <f t="shared" si="0"/>
        <v>0</v>
      </c>
      <c r="H12" s="25">
        <f t="shared" si="0"/>
        <v>0</v>
      </c>
      <c r="I12" s="25">
        <f t="shared" si="0"/>
        <v>0</v>
      </c>
    </row>
    <row r="13" spans="1:9" x14ac:dyDescent="0.25">
      <c r="A13" t="s">
        <v>35</v>
      </c>
      <c r="B13" s="5" t="s">
        <v>165</v>
      </c>
      <c r="C13" s="25">
        <f t="shared" ref="C13:I13" si="1">C9+C12</f>
        <v>0</v>
      </c>
      <c r="D13" s="25">
        <f t="shared" si="1"/>
        <v>0</v>
      </c>
      <c r="E13" s="25">
        <f t="shared" si="1"/>
        <v>0</v>
      </c>
      <c r="F13" s="25">
        <f t="shared" si="1"/>
        <v>0</v>
      </c>
      <c r="G13" s="25">
        <f t="shared" si="1"/>
        <v>0</v>
      </c>
      <c r="H13" s="25">
        <f t="shared" si="1"/>
        <v>0</v>
      </c>
      <c r="I13" s="25">
        <f t="shared" si="1"/>
        <v>0</v>
      </c>
    </row>
    <row r="14" spans="1:9" x14ac:dyDescent="0.25">
      <c r="A14" t="s">
        <v>37</v>
      </c>
      <c r="B14" t="s">
        <v>65</v>
      </c>
      <c r="C14" s="27">
        <f>'VE-CA-6'!R6</f>
        <v>0</v>
      </c>
      <c r="D14" s="27">
        <f>'VE-CA-6'!R8</f>
        <v>0</v>
      </c>
      <c r="E14" s="27">
        <f>'VE-CA-6'!R10</f>
        <v>0</v>
      </c>
      <c r="F14" s="27">
        <f>'VE-CA-6'!R12</f>
        <v>0</v>
      </c>
      <c r="G14" s="27">
        <f>'VE-CA-6'!R14</f>
        <v>0</v>
      </c>
      <c r="H14" s="27">
        <f>'VE-CA-6'!R16</f>
        <v>0</v>
      </c>
      <c r="I14" s="27">
        <f>SUM(C14:H14)</f>
        <v>0</v>
      </c>
    </row>
    <row r="15" spans="1:9" x14ac:dyDescent="0.25">
      <c r="A15" t="s">
        <v>39</v>
      </c>
      <c r="B15" s="5" t="s">
        <v>164</v>
      </c>
      <c r="C15" s="25" t="e">
        <f t="shared" ref="C15:I15" si="2">C13/C14</f>
        <v>#DIV/0!</v>
      </c>
      <c r="D15" s="25" t="e">
        <f t="shared" si="2"/>
        <v>#DIV/0!</v>
      </c>
      <c r="E15" s="25" t="e">
        <f t="shared" si="2"/>
        <v>#DIV/0!</v>
      </c>
      <c r="F15" s="25" t="e">
        <f t="shared" si="2"/>
        <v>#DIV/0!</v>
      </c>
      <c r="G15" s="25" t="e">
        <f t="shared" si="2"/>
        <v>#DIV/0!</v>
      </c>
      <c r="H15" s="25" t="e">
        <f t="shared" si="2"/>
        <v>#DIV/0!</v>
      </c>
      <c r="I15" s="25" t="e">
        <f t="shared" si="2"/>
        <v>#DIV/0!</v>
      </c>
    </row>
    <row r="16" spans="1:9" x14ac:dyDescent="0.25">
      <c r="C16" s="25"/>
      <c r="D16" s="25"/>
      <c r="E16" s="25"/>
      <c r="F16" s="25"/>
      <c r="G16" s="25"/>
      <c r="H16" s="25"/>
      <c r="I16" s="25"/>
    </row>
    <row r="17" spans="1:9" x14ac:dyDescent="0.25">
      <c r="A17" s="87" t="s">
        <v>767</v>
      </c>
      <c r="C17" s="25"/>
      <c r="D17" s="25"/>
      <c r="E17" s="25"/>
      <c r="F17" s="25"/>
      <c r="G17" s="25"/>
      <c r="H17" s="25"/>
      <c r="I17" s="25"/>
    </row>
  </sheetData>
  <phoneticPr fontId="0" type="noConversion"/>
  <pageMargins left="0.75" right="0.75" top="1" bottom="1" header="0.5" footer="0.5"/>
  <pageSetup orientation="landscape" horizontalDpi="4294967292" r:id="rId1"/>
  <headerFooter alignWithMargins="0"/>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D48622-881F-4FB2-BE89-5F9DC8C33399}">
  <sheetPr>
    <pageSetUpPr fitToPage="1"/>
  </sheetPr>
  <dimension ref="A1:DA41"/>
  <sheetViews>
    <sheetView zoomScale="90" zoomScaleNormal="90" workbookViewId="0">
      <pane xSplit="1" ySplit="5" topLeftCell="B6" activePane="bottomRight" state="frozenSplit"/>
      <selection pane="topRight" activeCell="F1" sqref="F1"/>
      <selection pane="bottomLeft" activeCell="A4" sqref="A4"/>
      <selection pane="bottomRight" activeCell="A38" sqref="A38"/>
    </sheetView>
  </sheetViews>
  <sheetFormatPr defaultRowHeight="12.5" x14ac:dyDescent="0.25"/>
  <cols>
    <col min="1" max="1" width="24.54296875" customWidth="1"/>
    <col min="2" max="2" width="28.08984375" customWidth="1"/>
    <col min="3" max="3" width="16.54296875" customWidth="1"/>
    <col min="4" max="4" width="32.36328125" customWidth="1"/>
    <col min="5" max="5" width="16.81640625" customWidth="1"/>
    <col min="6" max="6" width="22.36328125" customWidth="1"/>
    <col min="7" max="7" width="24.453125" customWidth="1"/>
    <col min="8" max="8" width="31.6328125" customWidth="1"/>
    <col min="9" max="9" width="21.26953125" customWidth="1"/>
    <col min="10" max="10" width="16.54296875" customWidth="1"/>
    <col min="11" max="11" width="33" customWidth="1"/>
    <col min="12" max="12" width="18.26953125" customWidth="1"/>
    <col min="13" max="13" width="35.1796875" customWidth="1"/>
    <col min="14" max="14" width="21" customWidth="1"/>
    <col min="15" max="15" width="26.1796875" customWidth="1"/>
    <col min="16" max="16" width="34.08984375" customWidth="1"/>
    <col min="17" max="17" width="26.7265625" customWidth="1"/>
    <col min="18" max="18" width="16.54296875" customWidth="1"/>
  </cols>
  <sheetData>
    <row r="1" spans="1:105" ht="20.5" x14ac:dyDescent="0.25">
      <c r="A1" s="135" t="s">
        <v>818</v>
      </c>
      <c r="B1" s="2"/>
      <c r="C1" s="2"/>
      <c r="D1" s="2"/>
      <c r="E1" s="2"/>
      <c r="F1" s="2"/>
      <c r="G1" s="3"/>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row>
    <row r="2" spans="1:105" x14ac:dyDescent="0.25">
      <c r="A2" s="136" t="s">
        <v>16</v>
      </c>
      <c r="B2" s="102" t="str">
        <f>'VE-CA-1'!$B$2</f>
        <v>WTCS</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row>
    <row r="3" spans="1:105" x14ac:dyDescent="0.25">
      <c r="A3" s="136" t="s">
        <v>17</v>
      </c>
      <c r="B3" s="137" t="str">
        <f>'VE-CA-1'!$B$3</f>
        <v>2026-27</v>
      </c>
      <c r="C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row>
    <row r="4" spans="1:105" x14ac:dyDescent="0.25">
      <c r="A4" s="136" t="s">
        <v>19</v>
      </c>
      <c r="B4" s="138">
        <f>'VE-CA-1'!$B$5</f>
        <v>45996</v>
      </c>
      <c r="D4" s="2"/>
      <c r="G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row>
    <row r="5" spans="1:105" x14ac:dyDescent="0.25">
      <c r="A5" s="139" t="s">
        <v>67</v>
      </c>
      <c r="B5" s="35" t="s">
        <v>694</v>
      </c>
      <c r="C5" s="35" t="s">
        <v>695</v>
      </c>
      <c r="D5" s="35" t="s">
        <v>696</v>
      </c>
      <c r="E5" s="35" t="s">
        <v>697</v>
      </c>
      <c r="F5" s="35" t="s">
        <v>698</v>
      </c>
      <c r="G5" s="35" t="s">
        <v>699</v>
      </c>
      <c r="H5" s="35" t="s">
        <v>700</v>
      </c>
      <c r="I5" s="35" t="s">
        <v>701</v>
      </c>
      <c r="J5" s="35" t="s">
        <v>702</v>
      </c>
      <c r="K5" s="35" t="s">
        <v>703</v>
      </c>
      <c r="L5" s="35" t="s">
        <v>132</v>
      </c>
      <c r="M5" s="35" t="s">
        <v>704</v>
      </c>
      <c r="N5" s="35" t="s">
        <v>705</v>
      </c>
      <c r="O5" s="35" t="s">
        <v>706</v>
      </c>
      <c r="P5" s="35" t="s">
        <v>707</v>
      </c>
      <c r="Q5" s="35" t="s">
        <v>680</v>
      </c>
      <c r="R5" s="139" t="s">
        <v>20</v>
      </c>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row>
    <row r="6" spans="1:105" x14ac:dyDescent="0.25">
      <c r="A6" s="2" t="s">
        <v>674</v>
      </c>
      <c r="B6" s="39">
        <v>0</v>
      </c>
      <c r="C6" s="39">
        <v>0</v>
      </c>
      <c r="D6" s="39">
        <v>0</v>
      </c>
      <c r="E6" s="39">
        <v>0</v>
      </c>
      <c r="F6" s="39">
        <v>0</v>
      </c>
      <c r="G6" s="39">
        <v>0</v>
      </c>
      <c r="H6" s="39">
        <v>0</v>
      </c>
      <c r="I6" s="39">
        <v>0</v>
      </c>
      <c r="J6" s="39">
        <v>0</v>
      </c>
      <c r="K6" s="39">
        <v>0</v>
      </c>
      <c r="L6" s="39">
        <v>0</v>
      </c>
      <c r="M6" s="39">
        <v>0</v>
      </c>
      <c r="N6" s="39">
        <v>0</v>
      </c>
      <c r="O6" s="39">
        <v>0</v>
      </c>
      <c r="P6" s="39">
        <v>0</v>
      </c>
      <c r="Q6" s="39">
        <v>0</v>
      </c>
      <c r="R6" s="38">
        <f>SUM(B6:Q6)</f>
        <v>0</v>
      </c>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c r="BV6" s="2"/>
      <c r="BW6" s="2"/>
      <c r="BX6" s="2"/>
      <c r="BY6" s="2"/>
      <c r="BZ6" s="2"/>
      <c r="CA6" s="2"/>
      <c r="CB6" s="2"/>
      <c r="CC6" s="2"/>
      <c r="CD6" s="2"/>
      <c r="CE6" s="2"/>
      <c r="CF6" s="2"/>
      <c r="CG6" s="2"/>
      <c r="CH6" s="2"/>
      <c r="CI6" s="2"/>
      <c r="CJ6" s="2"/>
      <c r="CK6" s="2"/>
      <c r="CL6" s="2"/>
      <c r="CM6" s="2"/>
      <c r="CN6" s="2"/>
      <c r="CO6" s="2"/>
      <c r="CP6" s="2"/>
      <c r="CQ6" s="2"/>
      <c r="CR6" s="2"/>
      <c r="CS6" s="2"/>
      <c r="CT6" s="2"/>
      <c r="CU6" s="2"/>
      <c r="CV6" s="2"/>
      <c r="CW6" s="2"/>
      <c r="CX6" s="2"/>
      <c r="CY6" s="2"/>
      <c r="CZ6" s="2"/>
      <c r="DA6" s="2"/>
    </row>
    <row r="7" spans="1:105" x14ac:dyDescent="0.25">
      <c r="A7" s="84" t="s">
        <v>68</v>
      </c>
      <c r="B7" s="20">
        <f>IF(B6=0,0,B6/B$18)</f>
        <v>0</v>
      </c>
      <c r="C7" s="20">
        <f t="shared" ref="C7:R7" si="0">IF(C6=0,0,C6/C$18)</f>
        <v>0</v>
      </c>
      <c r="D7" s="20">
        <f t="shared" si="0"/>
        <v>0</v>
      </c>
      <c r="E7" s="20">
        <f t="shared" si="0"/>
        <v>0</v>
      </c>
      <c r="F7" s="20">
        <f t="shared" si="0"/>
        <v>0</v>
      </c>
      <c r="G7" s="20">
        <f t="shared" si="0"/>
        <v>0</v>
      </c>
      <c r="H7" s="20">
        <f t="shared" si="0"/>
        <v>0</v>
      </c>
      <c r="I7" s="20">
        <f t="shared" si="0"/>
        <v>0</v>
      </c>
      <c r="J7" s="20">
        <f t="shared" si="0"/>
        <v>0</v>
      </c>
      <c r="K7" s="20">
        <f t="shared" si="0"/>
        <v>0</v>
      </c>
      <c r="L7" s="20">
        <f t="shared" si="0"/>
        <v>0</v>
      </c>
      <c r="M7" s="20">
        <f t="shared" si="0"/>
        <v>0</v>
      </c>
      <c r="N7" s="20">
        <f t="shared" si="0"/>
        <v>0</v>
      </c>
      <c r="O7" s="20">
        <f t="shared" si="0"/>
        <v>0</v>
      </c>
      <c r="P7" s="20">
        <f t="shared" si="0"/>
        <v>0</v>
      </c>
      <c r="Q7" s="20">
        <f t="shared" si="0"/>
        <v>0</v>
      </c>
      <c r="R7" s="20">
        <f t="shared" si="0"/>
        <v>0</v>
      </c>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c r="BW7" s="2"/>
      <c r="BX7" s="2"/>
      <c r="BY7" s="2"/>
      <c r="BZ7" s="2"/>
      <c r="CA7" s="2"/>
      <c r="CB7" s="2"/>
      <c r="CC7" s="2"/>
      <c r="CD7" s="2"/>
      <c r="CE7" s="2"/>
      <c r="CF7" s="2"/>
      <c r="CG7" s="2"/>
      <c r="CH7" s="2"/>
      <c r="CI7" s="2"/>
      <c r="CJ7" s="2"/>
      <c r="CK7" s="2"/>
      <c r="CL7" s="2"/>
      <c r="CM7" s="2"/>
      <c r="CN7" s="2"/>
      <c r="CO7" s="2"/>
      <c r="CP7" s="2"/>
      <c r="CQ7" s="2"/>
      <c r="CR7" s="2"/>
      <c r="CS7" s="2"/>
      <c r="CT7" s="2"/>
      <c r="CU7" s="2"/>
      <c r="CV7" s="2"/>
      <c r="CW7" s="2"/>
      <c r="CX7" s="2"/>
      <c r="CY7" s="2"/>
      <c r="CZ7" s="2"/>
      <c r="DA7" s="2"/>
    </row>
    <row r="8" spans="1:105" x14ac:dyDescent="0.25">
      <c r="A8" s="2" t="s">
        <v>69</v>
      </c>
      <c r="B8" s="39">
        <v>0</v>
      </c>
      <c r="C8" s="39">
        <v>0</v>
      </c>
      <c r="D8" s="39">
        <v>0</v>
      </c>
      <c r="E8" s="39">
        <v>0</v>
      </c>
      <c r="F8" s="39">
        <v>0</v>
      </c>
      <c r="G8" s="39">
        <v>0</v>
      </c>
      <c r="H8" s="39">
        <v>0</v>
      </c>
      <c r="I8" s="39">
        <v>0</v>
      </c>
      <c r="J8" s="39">
        <v>0</v>
      </c>
      <c r="K8" s="39">
        <v>0</v>
      </c>
      <c r="L8" s="39">
        <v>0</v>
      </c>
      <c r="M8" s="39">
        <v>0</v>
      </c>
      <c r="N8" s="39">
        <v>0</v>
      </c>
      <c r="O8" s="39">
        <v>0</v>
      </c>
      <c r="P8" s="39">
        <v>0</v>
      </c>
      <c r="Q8" s="39">
        <v>0</v>
      </c>
      <c r="R8" s="38">
        <f>SUM(B8:Q8)</f>
        <v>0</v>
      </c>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c r="CP8" s="2"/>
      <c r="CQ8" s="2"/>
      <c r="CR8" s="2"/>
      <c r="CS8" s="2"/>
      <c r="CT8" s="2"/>
      <c r="CU8" s="2"/>
      <c r="CV8" s="2"/>
      <c r="CW8" s="2"/>
      <c r="CX8" s="2"/>
      <c r="CY8" s="2"/>
      <c r="CZ8" s="2"/>
      <c r="DA8" s="2"/>
    </row>
    <row r="9" spans="1:105" x14ac:dyDescent="0.25">
      <c r="A9" s="84" t="s">
        <v>68</v>
      </c>
      <c r="B9" s="20">
        <f>IF(B8=0,0,B8/B$18)</f>
        <v>0</v>
      </c>
      <c r="C9" s="20">
        <f t="shared" ref="C9:R9" si="1">IF(C8=0,0,C8/C$18)</f>
        <v>0</v>
      </c>
      <c r="D9" s="20">
        <f t="shared" si="1"/>
        <v>0</v>
      </c>
      <c r="E9" s="20">
        <f t="shared" si="1"/>
        <v>0</v>
      </c>
      <c r="F9" s="20">
        <f t="shared" si="1"/>
        <v>0</v>
      </c>
      <c r="G9" s="20">
        <f t="shared" si="1"/>
        <v>0</v>
      </c>
      <c r="H9" s="20">
        <f t="shared" si="1"/>
        <v>0</v>
      </c>
      <c r="I9" s="20">
        <f t="shared" si="1"/>
        <v>0</v>
      </c>
      <c r="J9" s="20">
        <f t="shared" si="1"/>
        <v>0</v>
      </c>
      <c r="K9" s="20">
        <f t="shared" si="1"/>
        <v>0</v>
      </c>
      <c r="L9" s="20">
        <f t="shared" si="1"/>
        <v>0</v>
      </c>
      <c r="M9" s="20">
        <f t="shared" si="1"/>
        <v>0</v>
      </c>
      <c r="N9" s="20">
        <f t="shared" si="1"/>
        <v>0</v>
      </c>
      <c r="O9" s="20">
        <f t="shared" si="1"/>
        <v>0</v>
      </c>
      <c r="P9" s="20">
        <f t="shared" si="1"/>
        <v>0</v>
      </c>
      <c r="Q9" s="20">
        <f t="shared" si="1"/>
        <v>0</v>
      </c>
      <c r="R9" s="20">
        <f t="shared" si="1"/>
        <v>0</v>
      </c>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c r="CL9" s="2"/>
      <c r="CM9" s="2"/>
      <c r="CN9" s="2"/>
      <c r="CO9" s="2"/>
      <c r="CP9" s="2"/>
      <c r="CQ9" s="2"/>
      <c r="CR9" s="2"/>
      <c r="CS9" s="2"/>
      <c r="CT9" s="2"/>
      <c r="CU9" s="2"/>
      <c r="CV9" s="2"/>
      <c r="CW9" s="2"/>
      <c r="CX9" s="2"/>
      <c r="CY9" s="2"/>
      <c r="CZ9" s="2"/>
      <c r="DA9" s="2"/>
    </row>
    <row r="10" spans="1:105" x14ac:dyDescent="0.25">
      <c r="A10" s="2" t="s">
        <v>101</v>
      </c>
      <c r="B10" s="39">
        <v>0</v>
      </c>
      <c r="C10" s="39">
        <v>0</v>
      </c>
      <c r="D10" s="39">
        <v>0</v>
      </c>
      <c r="E10" s="39">
        <v>0</v>
      </c>
      <c r="F10" s="39">
        <v>0</v>
      </c>
      <c r="G10" s="39">
        <v>0</v>
      </c>
      <c r="H10" s="39">
        <v>0</v>
      </c>
      <c r="I10" s="39">
        <v>0</v>
      </c>
      <c r="J10" s="39">
        <v>0</v>
      </c>
      <c r="K10" s="39">
        <v>0</v>
      </c>
      <c r="L10" s="39">
        <v>0</v>
      </c>
      <c r="M10" s="39">
        <v>0</v>
      </c>
      <c r="N10" s="39">
        <v>0</v>
      </c>
      <c r="O10" s="39">
        <v>0</v>
      </c>
      <c r="P10" s="39">
        <v>0</v>
      </c>
      <c r="Q10" s="39">
        <v>0</v>
      </c>
      <c r="R10" s="38">
        <f>SUM(B10:Q10)</f>
        <v>0</v>
      </c>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c r="CL10" s="2"/>
      <c r="CM10" s="2"/>
      <c r="CN10" s="2"/>
      <c r="CO10" s="2"/>
      <c r="CP10" s="2"/>
      <c r="CQ10" s="2"/>
      <c r="CR10" s="2"/>
      <c r="CS10" s="2"/>
      <c r="CT10" s="2"/>
      <c r="CU10" s="2"/>
      <c r="CV10" s="2"/>
      <c r="CW10" s="2"/>
      <c r="CX10" s="2"/>
      <c r="CY10" s="2"/>
      <c r="CZ10" s="2"/>
      <c r="DA10" s="2"/>
    </row>
    <row r="11" spans="1:105" x14ac:dyDescent="0.25">
      <c r="A11" s="84" t="s">
        <v>68</v>
      </c>
      <c r="B11" s="20">
        <f>IF(B10=0,0,B10/B$18)</f>
        <v>0</v>
      </c>
      <c r="C11" s="20">
        <f t="shared" ref="C11:R11" si="2">IF(C10=0,0,C10/C$18)</f>
        <v>0</v>
      </c>
      <c r="D11" s="20">
        <f t="shared" si="2"/>
        <v>0</v>
      </c>
      <c r="E11" s="20">
        <f t="shared" si="2"/>
        <v>0</v>
      </c>
      <c r="F11" s="20">
        <f t="shared" si="2"/>
        <v>0</v>
      </c>
      <c r="G11" s="20">
        <f t="shared" si="2"/>
        <v>0</v>
      </c>
      <c r="H11" s="20">
        <f t="shared" si="2"/>
        <v>0</v>
      </c>
      <c r="I11" s="20">
        <f t="shared" si="2"/>
        <v>0</v>
      </c>
      <c r="J11" s="20">
        <f t="shared" si="2"/>
        <v>0</v>
      </c>
      <c r="K11" s="20">
        <f t="shared" si="2"/>
        <v>0</v>
      </c>
      <c r="L11" s="20">
        <f t="shared" si="2"/>
        <v>0</v>
      </c>
      <c r="M11" s="20">
        <f t="shared" si="2"/>
        <v>0</v>
      </c>
      <c r="N11" s="20">
        <f t="shared" si="2"/>
        <v>0</v>
      </c>
      <c r="O11" s="20">
        <f t="shared" si="2"/>
        <v>0</v>
      </c>
      <c r="P11" s="20">
        <f t="shared" si="2"/>
        <v>0</v>
      </c>
      <c r="Q11" s="20">
        <f t="shared" si="2"/>
        <v>0</v>
      </c>
      <c r="R11" s="20">
        <f t="shared" si="2"/>
        <v>0</v>
      </c>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row>
    <row r="12" spans="1:105" x14ac:dyDescent="0.25">
      <c r="A12" s="2" t="s">
        <v>70</v>
      </c>
      <c r="B12" s="39">
        <v>0</v>
      </c>
      <c r="C12" s="39">
        <v>0</v>
      </c>
      <c r="D12" s="39">
        <v>0</v>
      </c>
      <c r="E12" s="39">
        <v>0</v>
      </c>
      <c r="F12" s="39">
        <v>0</v>
      </c>
      <c r="G12" s="39">
        <v>0</v>
      </c>
      <c r="H12" s="39">
        <v>0</v>
      </c>
      <c r="I12" s="39">
        <v>0</v>
      </c>
      <c r="J12" s="39">
        <v>0</v>
      </c>
      <c r="K12" s="39">
        <v>0</v>
      </c>
      <c r="L12" s="39">
        <v>0</v>
      </c>
      <c r="M12" s="39">
        <v>0</v>
      </c>
      <c r="N12" s="39">
        <v>0</v>
      </c>
      <c r="O12" s="39">
        <v>0</v>
      </c>
      <c r="P12" s="39">
        <v>0</v>
      </c>
      <c r="Q12" s="39">
        <v>0</v>
      </c>
      <c r="R12" s="38">
        <f>SUM(B12:Q12)</f>
        <v>0</v>
      </c>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row>
    <row r="13" spans="1:105" x14ac:dyDescent="0.25">
      <c r="A13" s="84" t="s">
        <v>71</v>
      </c>
      <c r="B13" s="20">
        <f t="shared" ref="B13:R13" si="3">IF(B12=0,0,B12/B$18)</f>
        <v>0</v>
      </c>
      <c r="C13" s="20">
        <f t="shared" si="3"/>
        <v>0</v>
      </c>
      <c r="D13" s="20">
        <f t="shared" si="3"/>
        <v>0</v>
      </c>
      <c r="E13" s="20">
        <f t="shared" si="3"/>
        <v>0</v>
      </c>
      <c r="F13" s="20">
        <f t="shared" si="3"/>
        <v>0</v>
      </c>
      <c r="G13" s="20">
        <f t="shared" si="3"/>
        <v>0</v>
      </c>
      <c r="H13" s="20">
        <f t="shared" si="3"/>
        <v>0</v>
      </c>
      <c r="I13" s="20">
        <f t="shared" si="3"/>
        <v>0</v>
      </c>
      <c r="J13" s="20">
        <f t="shared" si="3"/>
        <v>0</v>
      </c>
      <c r="K13" s="20">
        <f t="shared" si="3"/>
        <v>0</v>
      </c>
      <c r="L13" s="20">
        <f t="shared" si="3"/>
        <v>0</v>
      </c>
      <c r="M13" s="20">
        <f t="shared" si="3"/>
        <v>0</v>
      </c>
      <c r="N13" s="20">
        <f t="shared" si="3"/>
        <v>0</v>
      </c>
      <c r="O13" s="20">
        <f t="shared" si="3"/>
        <v>0</v>
      </c>
      <c r="P13" s="20">
        <f t="shared" si="3"/>
        <v>0</v>
      </c>
      <c r="Q13" s="20">
        <f t="shared" si="3"/>
        <v>0</v>
      </c>
      <c r="R13" s="20">
        <f t="shared" si="3"/>
        <v>0</v>
      </c>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row>
    <row r="14" spans="1:105" x14ac:dyDescent="0.25">
      <c r="A14" s="2" t="s">
        <v>72</v>
      </c>
      <c r="B14" s="39">
        <v>0</v>
      </c>
      <c r="C14" s="39">
        <v>0</v>
      </c>
      <c r="D14" s="39">
        <v>0</v>
      </c>
      <c r="E14" s="39">
        <v>0</v>
      </c>
      <c r="F14" s="39">
        <v>0</v>
      </c>
      <c r="G14" s="39">
        <v>0</v>
      </c>
      <c r="H14" s="39">
        <v>0</v>
      </c>
      <c r="I14" s="39">
        <v>0</v>
      </c>
      <c r="J14" s="39">
        <v>0</v>
      </c>
      <c r="K14" s="39">
        <v>0</v>
      </c>
      <c r="L14" s="39">
        <v>0</v>
      </c>
      <c r="M14" s="39">
        <v>0</v>
      </c>
      <c r="N14" s="39">
        <v>0</v>
      </c>
      <c r="O14" s="39">
        <v>0</v>
      </c>
      <c r="P14" s="39">
        <v>0</v>
      </c>
      <c r="Q14" s="39">
        <v>0</v>
      </c>
      <c r="R14" s="38">
        <f>SUM(B14:Q14)</f>
        <v>0</v>
      </c>
      <c r="S14" s="2"/>
      <c r="T14" s="2" t="s">
        <v>126</v>
      </c>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c r="CN14" s="2"/>
      <c r="CO14" s="2"/>
      <c r="CP14" s="2"/>
      <c r="CQ14" s="2"/>
      <c r="CR14" s="2"/>
      <c r="CS14" s="2"/>
      <c r="CT14" s="2"/>
      <c r="CU14" s="2"/>
      <c r="CV14" s="2"/>
      <c r="CW14" s="2"/>
      <c r="CX14" s="2"/>
      <c r="CY14" s="2"/>
      <c r="CZ14" s="2"/>
      <c r="DA14" s="2"/>
    </row>
    <row r="15" spans="1:105" x14ac:dyDescent="0.25">
      <c r="A15" s="84" t="s">
        <v>68</v>
      </c>
      <c r="B15" s="20">
        <f>IF(B14=0,0,B14/B$18)</f>
        <v>0</v>
      </c>
      <c r="C15" s="20">
        <f t="shared" ref="C15:Q15" si="4">IF(C14=0,0,C14/C$18)</f>
        <v>0</v>
      </c>
      <c r="D15" s="20">
        <f t="shared" si="4"/>
        <v>0</v>
      </c>
      <c r="E15" s="20">
        <f t="shared" si="4"/>
        <v>0</v>
      </c>
      <c r="F15" s="20">
        <f t="shared" si="4"/>
        <v>0</v>
      </c>
      <c r="G15" s="20">
        <f t="shared" si="4"/>
        <v>0</v>
      </c>
      <c r="H15" s="20">
        <f t="shared" si="4"/>
        <v>0</v>
      </c>
      <c r="I15" s="20">
        <f t="shared" si="4"/>
        <v>0</v>
      </c>
      <c r="J15" s="20">
        <f t="shared" si="4"/>
        <v>0</v>
      </c>
      <c r="K15" s="20">
        <f t="shared" si="4"/>
        <v>0</v>
      </c>
      <c r="L15" s="20">
        <f t="shared" si="4"/>
        <v>0</v>
      </c>
      <c r="M15" s="20">
        <f t="shared" si="4"/>
        <v>0</v>
      </c>
      <c r="N15" s="20">
        <f t="shared" si="4"/>
        <v>0</v>
      </c>
      <c r="O15" s="20">
        <f t="shared" si="4"/>
        <v>0</v>
      </c>
      <c r="P15" s="20">
        <f t="shared" si="4"/>
        <v>0</v>
      </c>
      <c r="Q15" s="20">
        <f t="shared" si="4"/>
        <v>0</v>
      </c>
      <c r="R15" s="20">
        <f>IF(R14=0,0,R14/R$18)</f>
        <v>0</v>
      </c>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row>
    <row r="16" spans="1:105" x14ac:dyDescent="0.25">
      <c r="A16" s="2" t="s">
        <v>73</v>
      </c>
      <c r="B16" s="39">
        <v>0</v>
      </c>
      <c r="C16" s="39">
        <v>0</v>
      </c>
      <c r="D16" s="39">
        <v>0</v>
      </c>
      <c r="E16" s="39">
        <v>0</v>
      </c>
      <c r="F16" s="39">
        <v>0</v>
      </c>
      <c r="G16" s="39">
        <v>0</v>
      </c>
      <c r="H16" s="39">
        <v>0</v>
      </c>
      <c r="I16" s="39">
        <v>0</v>
      </c>
      <c r="J16" s="39">
        <v>0</v>
      </c>
      <c r="K16" s="39">
        <v>0</v>
      </c>
      <c r="L16" s="39">
        <v>0</v>
      </c>
      <c r="M16" s="39">
        <v>0</v>
      </c>
      <c r="N16" s="39">
        <v>0</v>
      </c>
      <c r="O16" s="39">
        <v>0</v>
      </c>
      <c r="P16" s="39">
        <v>0</v>
      </c>
      <c r="Q16" s="39">
        <v>0</v>
      </c>
      <c r="R16" s="38">
        <f>SUM(B16:Q16)</f>
        <v>0</v>
      </c>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row>
    <row r="17" spans="1:105" x14ac:dyDescent="0.25">
      <c r="A17" s="84" t="s">
        <v>68</v>
      </c>
      <c r="B17" s="20">
        <f>IF(B16=0,0,B16/B$18)</f>
        <v>0</v>
      </c>
      <c r="C17" s="20">
        <f t="shared" ref="C17:Q17" si="5">IF(C16=0,0,C16/C$18)</f>
        <v>0</v>
      </c>
      <c r="D17" s="20">
        <f t="shared" si="5"/>
        <v>0</v>
      </c>
      <c r="E17" s="20">
        <f t="shared" si="5"/>
        <v>0</v>
      </c>
      <c r="F17" s="20">
        <f t="shared" si="5"/>
        <v>0</v>
      </c>
      <c r="G17" s="20">
        <f t="shared" si="5"/>
        <v>0</v>
      </c>
      <c r="H17" s="20">
        <f t="shared" si="5"/>
        <v>0</v>
      </c>
      <c r="I17" s="20">
        <f t="shared" si="5"/>
        <v>0</v>
      </c>
      <c r="J17" s="20">
        <f t="shared" si="5"/>
        <v>0</v>
      </c>
      <c r="K17" s="20">
        <f t="shared" si="5"/>
        <v>0</v>
      </c>
      <c r="L17" s="20">
        <f t="shared" si="5"/>
        <v>0</v>
      </c>
      <c r="M17" s="20">
        <f t="shared" si="5"/>
        <v>0</v>
      </c>
      <c r="N17" s="20">
        <f t="shared" si="5"/>
        <v>0</v>
      </c>
      <c r="O17" s="20">
        <f t="shared" si="5"/>
        <v>0</v>
      </c>
      <c r="P17" s="20">
        <f t="shared" si="5"/>
        <v>0</v>
      </c>
      <c r="Q17" s="20">
        <f t="shared" si="5"/>
        <v>0</v>
      </c>
      <c r="R17" s="20">
        <f>IF(R16=0,0,R16/R$18)</f>
        <v>0</v>
      </c>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2"/>
      <c r="CZ17" s="2"/>
      <c r="DA17" s="2"/>
    </row>
    <row r="18" spans="1:105" x14ac:dyDescent="0.25">
      <c r="A18" s="2" t="s">
        <v>74</v>
      </c>
      <c r="B18" s="38">
        <f t="shared" ref="B18:J18" si="6">B6+B8+B10+B12+B14+B16</f>
        <v>0</v>
      </c>
      <c r="C18" s="38">
        <f t="shared" si="6"/>
        <v>0</v>
      </c>
      <c r="D18" s="38">
        <f t="shared" si="6"/>
        <v>0</v>
      </c>
      <c r="E18" s="38">
        <f t="shared" si="6"/>
        <v>0</v>
      </c>
      <c r="F18" s="38">
        <f t="shared" si="6"/>
        <v>0</v>
      </c>
      <c r="G18" s="38">
        <f t="shared" si="6"/>
        <v>0</v>
      </c>
      <c r="H18" s="38">
        <f t="shared" si="6"/>
        <v>0</v>
      </c>
      <c r="I18" s="38">
        <f t="shared" si="6"/>
        <v>0</v>
      </c>
      <c r="J18" s="38">
        <f t="shared" si="6"/>
        <v>0</v>
      </c>
      <c r="K18" s="38">
        <f t="shared" ref="K18:Q18" si="7">K6+K8+K10+K12+K14+K16</f>
        <v>0</v>
      </c>
      <c r="L18" s="38">
        <f t="shared" si="7"/>
        <v>0</v>
      </c>
      <c r="M18" s="38">
        <f t="shared" si="7"/>
        <v>0</v>
      </c>
      <c r="N18" s="38">
        <f t="shared" si="7"/>
        <v>0</v>
      </c>
      <c r="O18" s="38">
        <f t="shared" si="7"/>
        <v>0</v>
      </c>
      <c r="P18" s="38">
        <f t="shared" si="7"/>
        <v>0</v>
      </c>
      <c r="Q18" s="38">
        <f t="shared" si="7"/>
        <v>0</v>
      </c>
      <c r="R18" s="38">
        <f>R6+R8+R10+R12+R14+R16</f>
        <v>0</v>
      </c>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row>
    <row r="19" spans="1:105" ht="13" thickBot="1" x14ac:dyDescent="0.3">
      <c r="A19" s="140" t="s">
        <v>166</v>
      </c>
      <c r="B19" s="30">
        <f t="shared" ref="B19:Q19" si="8">IF(B18=0,0,B18/$R$18)</f>
        <v>0</v>
      </c>
      <c r="C19" s="30">
        <f t="shared" si="8"/>
        <v>0</v>
      </c>
      <c r="D19" s="30">
        <f t="shared" si="8"/>
        <v>0</v>
      </c>
      <c r="E19" s="30">
        <f t="shared" si="8"/>
        <v>0</v>
      </c>
      <c r="F19" s="30">
        <f t="shared" si="8"/>
        <v>0</v>
      </c>
      <c r="G19" s="30">
        <f t="shared" si="8"/>
        <v>0</v>
      </c>
      <c r="H19" s="30">
        <f t="shared" si="8"/>
        <v>0</v>
      </c>
      <c r="I19" s="30">
        <f t="shared" si="8"/>
        <v>0</v>
      </c>
      <c r="J19" s="30">
        <f t="shared" si="8"/>
        <v>0</v>
      </c>
      <c r="K19" s="30">
        <f t="shared" si="8"/>
        <v>0</v>
      </c>
      <c r="L19" s="30">
        <f t="shared" si="8"/>
        <v>0</v>
      </c>
      <c r="M19" s="30">
        <f t="shared" si="8"/>
        <v>0</v>
      </c>
      <c r="N19" s="30">
        <f t="shared" si="8"/>
        <v>0</v>
      </c>
      <c r="O19" s="30">
        <f t="shared" si="8"/>
        <v>0</v>
      </c>
      <c r="P19" s="30">
        <f t="shared" si="8"/>
        <v>0</v>
      </c>
      <c r="Q19" s="30">
        <f t="shared" si="8"/>
        <v>0</v>
      </c>
      <c r="R19" s="30">
        <f>IF(R18=0,0,R18/R$18)</f>
        <v>0</v>
      </c>
      <c r="S19" s="2"/>
      <c r="T19" s="2"/>
      <c r="U19" s="2"/>
      <c r="V19" s="2" t="s">
        <v>126</v>
      </c>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row>
    <row r="20" spans="1:105" x14ac:dyDescent="0.25">
      <c r="A20" s="2" t="s">
        <v>687</v>
      </c>
      <c r="B20" s="39">
        <v>0</v>
      </c>
      <c r="C20" s="39">
        <v>0</v>
      </c>
      <c r="D20" s="39">
        <v>0</v>
      </c>
      <c r="E20" s="39">
        <v>0</v>
      </c>
      <c r="F20" s="39">
        <v>0</v>
      </c>
      <c r="G20" s="39">
        <v>0</v>
      </c>
      <c r="H20" s="39">
        <v>0</v>
      </c>
      <c r="I20" s="39">
        <v>0</v>
      </c>
      <c r="J20" s="39">
        <v>0</v>
      </c>
      <c r="K20" s="39">
        <v>0</v>
      </c>
      <c r="L20" s="39">
        <v>0</v>
      </c>
      <c r="M20" s="39">
        <v>0</v>
      </c>
      <c r="N20" s="39">
        <v>0</v>
      </c>
      <c r="O20" s="39">
        <v>0</v>
      </c>
      <c r="P20" s="39">
        <v>0</v>
      </c>
      <c r="Q20" s="39">
        <v>0</v>
      </c>
      <c r="R20" s="141">
        <f>SUM(B20:Q20)</f>
        <v>0</v>
      </c>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row>
    <row r="21" spans="1:105" x14ac:dyDescent="0.25">
      <c r="A21" s="84" t="s">
        <v>68</v>
      </c>
      <c r="B21" s="20">
        <f>IF(B20=0,0,B20/B$32)</f>
        <v>0</v>
      </c>
      <c r="C21" s="20">
        <f>IF(C20=0,0,C20/C$32)</f>
        <v>0</v>
      </c>
      <c r="D21" s="20">
        <f t="shared" ref="D21:Q21" si="9">IF(D20=0,0,D20/D$32)</f>
        <v>0</v>
      </c>
      <c r="E21" s="20">
        <f t="shared" si="9"/>
        <v>0</v>
      </c>
      <c r="F21" s="20">
        <f t="shared" si="9"/>
        <v>0</v>
      </c>
      <c r="G21" s="20">
        <f t="shared" si="9"/>
        <v>0</v>
      </c>
      <c r="H21" s="20">
        <f t="shared" si="9"/>
        <v>0</v>
      </c>
      <c r="I21" s="20">
        <f t="shared" si="9"/>
        <v>0</v>
      </c>
      <c r="J21" s="20">
        <f t="shared" si="9"/>
        <v>0</v>
      </c>
      <c r="K21" s="20">
        <f t="shared" si="9"/>
        <v>0</v>
      </c>
      <c r="L21" s="20">
        <f t="shared" si="9"/>
        <v>0</v>
      </c>
      <c r="M21" s="20">
        <f t="shared" si="9"/>
        <v>0</v>
      </c>
      <c r="N21" s="20">
        <f t="shared" si="9"/>
        <v>0</v>
      </c>
      <c r="O21" s="20">
        <f t="shared" si="9"/>
        <v>0</v>
      </c>
      <c r="P21" s="20">
        <f t="shared" si="9"/>
        <v>0</v>
      </c>
      <c r="Q21" s="20">
        <f t="shared" si="9"/>
        <v>0</v>
      </c>
      <c r="R21" s="20">
        <f>IF(R20=0,0,R20/R$32)</f>
        <v>0</v>
      </c>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row>
    <row r="22" spans="1:105" x14ac:dyDescent="0.25">
      <c r="A22" s="2" t="s">
        <v>688</v>
      </c>
      <c r="B22" s="39">
        <v>0</v>
      </c>
      <c r="C22" s="39">
        <v>0</v>
      </c>
      <c r="D22" s="39">
        <v>0</v>
      </c>
      <c r="E22" s="39">
        <v>0</v>
      </c>
      <c r="F22" s="39">
        <v>0</v>
      </c>
      <c r="G22" s="39">
        <v>0</v>
      </c>
      <c r="H22" s="39">
        <v>0</v>
      </c>
      <c r="I22" s="39">
        <v>0</v>
      </c>
      <c r="J22" s="39">
        <v>0</v>
      </c>
      <c r="K22" s="39">
        <v>0</v>
      </c>
      <c r="L22" s="39">
        <v>0</v>
      </c>
      <c r="M22" s="39">
        <v>0</v>
      </c>
      <c r="N22" s="39">
        <v>0</v>
      </c>
      <c r="O22" s="39">
        <v>0</v>
      </c>
      <c r="P22" s="39">
        <v>0</v>
      </c>
      <c r="Q22" s="39">
        <v>0</v>
      </c>
      <c r="R22" s="38">
        <f>SUM(B22:Q22)</f>
        <v>0</v>
      </c>
      <c r="S22" s="2"/>
      <c r="T22" s="2"/>
      <c r="U22" s="2" t="s">
        <v>126</v>
      </c>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row>
    <row r="23" spans="1:105" x14ac:dyDescent="0.25">
      <c r="A23" s="84" t="s">
        <v>68</v>
      </c>
      <c r="B23" s="20">
        <f>IF(B22=0,0,B22/B$32)</f>
        <v>0</v>
      </c>
      <c r="C23" s="20">
        <f t="shared" ref="C23:Q23" si="10">IF(C22=0,0,C22/C$32)</f>
        <v>0</v>
      </c>
      <c r="D23" s="20">
        <f t="shared" si="10"/>
        <v>0</v>
      </c>
      <c r="E23" s="20">
        <f t="shared" si="10"/>
        <v>0</v>
      </c>
      <c r="F23" s="20">
        <f t="shared" si="10"/>
        <v>0</v>
      </c>
      <c r="G23" s="20">
        <f t="shared" si="10"/>
        <v>0</v>
      </c>
      <c r="H23" s="20">
        <f t="shared" si="10"/>
        <v>0</v>
      </c>
      <c r="I23" s="20">
        <f t="shared" si="10"/>
        <v>0</v>
      </c>
      <c r="J23" s="20">
        <f t="shared" si="10"/>
        <v>0</v>
      </c>
      <c r="K23" s="20">
        <f t="shared" si="10"/>
        <v>0</v>
      </c>
      <c r="L23" s="20">
        <f t="shared" si="10"/>
        <v>0</v>
      </c>
      <c r="M23" s="20">
        <f t="shared" si="10"/>
        <v>0</v>
      </c>
      <c r="N23" s="20">
        <f t="shared" si="10"/>
        <v>0</v>
      </c>
      <c r="O23" s="20">
        <f t="shared" si="10"/>
        <v>0</v>
      </c>
      <c r="P23" s="20">
        <f t="shared" si="10"/>
        <v>0</v>
      </c>
      <c r="Q23" s="20">
        <f t="shared" si="10"/>
        <v>0</v>
      </c>
      <c r="R23" s="20">
        <f>IF(R22=0,0,R22/R$32)</f>
        <v>0</v>
      </c>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row>
    <row r="24" spans="1:105" x14ac:dyDescent="0.25">
      <c r="A24" s="2" t="s">
        <v>689</v>
      </c>
      <c r="B24" s="39">
        <v>0</v>
      </c>
      <c r="C24" s="39">
        <v>0</v>
      </c>
      <c r="D24" s="39">
        <v>0</v>
      </c>
      <c r="E24" s="39">
        <v>0</v>
      </c>
      <c r="F24" s="39">
        <v>0</v>
      </c>
      <c r="G24" s="39">
        <v>0</v>
      </c>
      <c r="H24" s="39">
        <v>0</v>
      </c>
      <c r="I24" s="39">
        <v>0</v>
      </c>
      <c r="J24" s="39">
        <v>0</v>
      </c>
      <c r="K24" s="39">
        <v>0</v>
      </c>
      <c r="L24" s="39">
        <v>0</v>
      </c>
      <c r="M24" s="39">
        <v>0</v>
      </c>
      <c r="N24" s="39">
        <v>0</v>
      </c>
      <c r="O24" s="39">
        <v>0</v>
      </c>
      <c r="P24" s="39">
        <v>0</v>
      </c>
      <c r="Q24" s="39">
        <v>0</v>
      </c>
      <c r="R24" s="37">
        <f>SUM(B24:Q24)</f>
        <v>0</v>
      </c>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row>
    <row r="25" spans="1:105" x14ac:dyDescent="0.25">
      <c r="A25" s="84" t="s">
        <v>68</v>
      </c>
      <c r="B25" s="20">
        <f>IF(B24=0,0,B24/B$32)</f>
        <v>0</v>
      </c>
      <c r="C25" s="20">
        <f t="shared" ref="C25:Q25" si="11">IF(C24=0,0,C24/C$32)</f>
        <v>0</v>
      </c>
      <c r="D25" s="20">
        <f t="shared" si="11"/>
        <v>0</v>
      </c>
      <c r="E25" s="20">
        <f t="shared" si="11"/>
        <v>0</v>
      </c>
      <c r="F25" s="20">
        <f t="shared" si="11"/>
        <v>0</v>
      </c>
      <c r="G25" s="20">
        <f t="shared" si="11"/>
        <v>0</v>
      </c>
      <c r="H25" s="20">
        <f t="shared" si="11"/>
        <v>0</v>
      </c>
      <c r="I25" s="20">
        <f t="shared" si="11"/>
        <v>0</v>
      </c>
      <c r="J25" s="20">
        <f t="shared" si="11"/>
        <v>0</v>
      </c>
      <c r="K25" s="20">
        <f t="shared" si="11"/>
        <v>0</v>
      </c>
      <c r="L25" s="20">
        <f t="shared" si="11"/>
        <v>0</v>
      </c>
      <c r="M25" s="20">
        <f t="shared" si="11"/>
        <v>0</v>
      </c>
      <c r="N25" s="20">
        <f t="shared" si="11"/>
        <v>0</v>
      </c>
      <c r="O25" s="20">
        <f t="shared" si="11"/>
        <v>0</v>
      </c>
      <c r="P25" s="20">
        <f t="shared" si="11"/>
        <v>0</v>
      </c>
      <c r="Q25" s="20">
        <f t="shared" si="11"/>
        <v>0</v>
      </c>
      <c r="R25" s="20">
        <f>IF(R24=0,0,R24/R$32)</f>
        <v>0</v>
      </c>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row>
    <row r="26" spans="1:105" x14ac:dyDescent="0.25">
      <c r="A26" s="2" t="s">
        <v>690</v>
      </c>
      <c r="B26" s="39">
        <v>0</v>
      </c>
      <c r="C26" s="39">
        <v>0</v>
      </c>
      <c r="D26" s="39">
        <v>0</v>
      </c>
      <c r="E26" s="39">
        <v>0</v>
      </c>
      <c r="F26" s="39">
        <v>0</v>
      </c>
      <c r="G26" s="39">
        <v>0</v>
      </c>
      <c r="H26" s="39">
        <v>0</v>
      </c>
      <c r="I26" s="39">
        <v>0</v>
      </c>
      <c r="J26" s="39">
        <v>0</v>
      </c>
      <c r="K26" s="39">
        <v>0</v>
      </c>
      <c r="L26" s="39">
        <v>0</v>
      </c>
      <c r="M26" s="39">
        <v>0</v>
      </c>
      <c r="N26" s="39">
        <v>0</v>
      </c>
      <c r="O26" s="39">
        <v>0</v>
      </c>
      <c r="P26" s="39">
        <v>0</v>
      </c>
      <c r="Q26" s="39">
        <v>0</v>
      </c>
      <c r="R26" s="142">
        <f>SUM(B26:Q26)</f>
        <v>0</v>
      </c>
      <c r="S26" s="2"/>
      <c r="T26" s="2" t="s">
        <v>126</v>
      </c>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row>
    <row r="27" spans="1:105" x14ac:dyDescent="0.25">
      <c r="A27" s="84" t="s">
        <v>71</v>
      </c>
      <c r="B27" s="20">
        <f>IF(B26=0,0,B26/B$32)</f>
        <v>0</v>
      </c>
      <c r="C27" s="20">
        <f t="shared" ref="C27:Q27" si="12">IF(C26=0,0,C26/C$32)</f>
        <v>0</v>
      </c>
      <c r="D27" s="20">
        <f t="shared" si="12"/>
        <v>0</v>
      </c>
      <c r="E27" s="20">
        <f t="shared" si="12"/>
        <v>0</v>
      </c>
      <c r="F27" s="20">
        <f t="shared" si="12"/>
        <v>0</v>
      </c>
      <c r="G27" s="20">
        <f t="shared" si="12"/>
        <v>0</v>
      </c>
      <c r="H27" s="20">
        <f t="shared" si="12"/>
        <v>0</v>
      </c>
      <c r="I27" s="20">
        <f t="shared" si="12"/>
        <v>0</v>
      </c>
      <c r="J27" s="20">
        <f t="shared" si="12"/>
        <v>0</v>
      </c>
      <c r="K27" s="20">
        <f t="shared" si="12"/>
        <v>0</v>
      </c>
      <c r="L27" s="20">
        <f t="shared" si="12"/>
        <v>0</v>
      </c>
      <c r="M27" s="20">
        <f t="shared" si="12"/>
        <v>0</v>
      </c>
      <c r="N27" s="20">
        <f t="shared" si="12"/>
        <v>0</v>
      </c>
      <c r="O27" s="20">
        <f t="shared" si="12"/>
        <v>0</v>
      </c>
      <c r="P27" s="20">
        <f t="shared" si="12"/>
        <v>0</v>
      </c>
      <c r="Q27" s="20">
        <f t="shared" si="12"/>
        <v>0</v>
      </c>
      <c r="R27" s="20">
        <f>IF(R26=0,0,R26/R$32)</f>
        <v>0</v>
      </c>
      <c r="S27" s="2"/>
      <c r="T27" s="2" t="s">
        <v>126</v>
      </c>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row>
    <row r="28" spans="1:105" x14ac:dyDescent="0.25">
      <c r="A28" s="2" t="s">
        <v>691</v>
      </c>
      <c r="B28" s="39">
        <v>0</v>
      </c>
      <c r="C28" s="39">
        <v>0</v>
      </c>
      <c r="D28" s="39">
        <v>0</v>
      </c>
      <c r="E28" s="39">
        <v>0</v>
      </c>
      <c r="F28" s="39">
        <v>0</v>
      </c>
      <c r="G28" s="39">
        <v>0</v>
      </c>
      <c r="H28" s="39">
        <v>0</v>
      </c>
      <c r="I28" s="39">
        <v>0</v>
      </c>
      <c r="J28" s="39">
        <v>0</v>
      </c>
      <c r="K28" s="39">
        <v>0</v>
      </c>
      <c r="L28" s="39">
        <v>0</v>
      </c>
      <c r="M28" s="39">
        <v>0</v>
      </c>
      <c r="N28" s="39">
        <v>0</v>
      </c>
      <c r="O28" s="39">
        <v>0</v>
      </c>
      <c r="P28" s="39">
        <v>0</v>
      </c>
      <c r="Q28" s="39">
        <v>0</v>
      </c>
      <c r="R28" s="37">
        <f>SUM(B28:Q28)</f>
        <v>0</v>
      </c>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row>
    <row r="29" spans="1:105" x14ac:dyDescent="0.25">
      <c r="A29" s="84" t="s">
        <v>68</v>
      </c>
      <c r="B29" s="20">
        <f>IF(B28=0,0,B28/B$32)</f>
        <v>0</v>
      </c>
      <c r="C29" s="20">
        <f t="shared" ref="C29:Q29" si="13">IF(C28=0,0,C28/C$32)</f>
        <v>0</v>
      </c>
      <c r="D29" s="20">
        <f t="shared" si="13"/>
        <v>0</v>
      </c>
      <c r="E29" s="20">
        <f t="shared" si="13"/>
        <v>0</v>
      </c>
      <c r="F29" s="20">
        <f t="shared" si="13"/>
        <v>0</v>
      </c>
      <c r="G29" s="20">
        <f t="shared" si="13"/>
        <v>0</v>
      </c>
      <c r="H29" s="20">
        <f t="shared" si="13"/>
        <v>0</v>
      </c>
      <c r="I29" s="20">
        <f t="shared" si="13"/>
        <v>0</v>
      </c>
      <c r="J29" s="20">
        <f t="shared" si="13"/>
        <v>0</v>
      </c>
      <c r="K29" s="20">
        <f t="shared" si="13"/>
        <v>0</v>
      </c>
      <c r="L29" s="20">
        <f t="shared" si="13"/>
        <v>0</v>
      </c>
      <c r="M29" s="20">
        <f t="shared" si="13"/>
        <v>0</v>
      </c>
      <c r="N29" s="20">
        <f t="shared" si="13"/>
        <v>0</v>
      </c>
      <c r="O29" s="20">
        <f t="shared" si="13"/>
        <v>0</v>
      </c>
      <c r="P29" s="20">
        <f t="shared" si="13"/>
        <v>0</v>
      </c>
      <c r="Q29" s="20">
        <f t="shared" si="13"/>
        <v>0</v>
      </c>
      <c r="R29" s="20">
        <f>IF(R28=0,0,R28/R$32)</f>
        <v>0</v>
      </c>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row>
    <row r="30" spans="1:105" x14ac:dyDescent="0.25">
      <c r="A30" s="2" t="s">
        <v>692</v>
      </c>
      <c r="B30" s="39">
        <v>0</v>
      </c>
      <c r="C30" s="39">
        <v>0</v>
      </c>
      <c r="D30" s="39">
        <v>0</v>
      </c>
      <c r="E30" s="39">
        <v>0</v>
      </c>
      <c r="F30" s="39">
        <v>0</v>
      </c>
      <c r="G30" s="39">
        <v>0</v>
      </c>
      <c r="H30" s="39">
        <v>0</v>
      </c>
      <c r="I30" s="39">
        <v>0</v>
      </c>
      <c r="J30" s="39">
        <v>0</v>
      </c>
      <c r="K30" s="39">
        <v>0</v>
      </c>
      <c r="L30" s="39">
        <v>0</v>
      </c>
      <c r="M30" s="39">
        <v>0</v>
      </c>
      <c r="N30" s="39">
        <v>0</v>
      </c>
      <c r="O30" s="39">
        <v>0</v>
      </c>
      <c r="P30" s="39">
        <v>0</v>
      </c>
      <c r="Q30" s="39">
        <v>0</v>
      </c>
      <c r="R30" s="37">
        <f>SUM(B30:Q30)</f>
        <v>0</v>
      </c>
      <c r="S30" s="2"/>
      <c r="T30" s="2"/>
      <c r="U30" s="2" t="s">
        <v>126</v>
      </c>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row>
    <row r="31" spans="1:105" x14ac:dyDescent="0.25">
      <c r="A31" s="84" t="s">
        <v>68</v>
      </c>
      <c r="B31" s="20">
        <f>IF(B30=0,0,B30/B$32)</f>
        <v>0</v>
      </c>
      <c r="C31" s="20">
        <f t="shared" ref="C31:Q31" si="14">IF(C30=0,0,C30/C$32)</f>
        <v>0</v>
      </c>
      <c r="D31" s="20">
        <f t="shared" si="14"/>
        <v>0</v>
      </c>
      <c r="E31" s="20">
        <f t="shared" si="14"/>
        <v>0</v>
      </c>
      <c r="F31" s="20">
        <f t="shared" si="14"/>
        <v>0</v>
      </c>
      <c r="G31" s="20">
        <f t="shared" si="14"/>
        <v>0</v>
      </c>
      <c r="H31" s="20">
        <f t="shared" si="14"/>
        <v>0</v>
      </c>
      <c r="I31" s="20">
        <f t="shared" si="14"/>
        <v>0</v>
      </c>
      <c r="J31" s="20">
        <f t="shared" si="14"/>
        <v>0</v>
      </c>
      <c r="K31" s="20">
        <f t="shared" si="14"/>
        <v>0</v>
      </c>
      <c r="L31" s="20">
        <f t="shared" si="14"/>
        <v>0</v>
      </c>
      <c r="M31" s="20">
        <f t="shared" si="14"/>
        <v>0</v>
      </c>
      <c r="N31" s="20">
        <f t="shared" si="14"/>
        <v>0</v>
      </c>
      <c r="O31" s="20">
        <f t="shared" si="14"/>
        <v>0</v>
      </c>
      <c r="P31" s="20">
        <f t="shared" si="14"/>
        <v>0</v>
      </c>
      <c r="Q31" s="20">
        <f t="shared" si="14"/>
        <v>0</v>
      </c>
      <c r="R31" s="20">
        <f>IF(R30=0,0,R30/R$32)</f>
        <v>0</v>
      </c>
      <c r="S31" s="2"/>
      <c r="T31" s="2"/>
      <c r="U31" s="2" t="s">
        <v>126</v>
      </c>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c r="CL31" s="2"/>
      <c r="CM31" s="2"/>
      <c r="CN31" s="2"/>
      <c r="CO31" s="2"/>
      <c r="CP31" s="2"/>
      <c r="CQ31" s="2"/>
      <c r="CR31" s="2"/>
      <c r="CS31" s="2"/>
      <c r="CT31" s="2"/>
      <c r="CU31" s="2"/>
      <c r="CV31" s="2"/>
      <c r="CW31" s="2"/>
      <c r="CX31" s="2"/>
      <c r="CY31" s="2"/>
      <c r="CZ31" s="2"/>
      <c r="DA31" s="2"/>
    </row>
    <row r="32" spans="1:105" x14ac:dyDescent="0.25">
      <c r="A32" s="2" t="s">
        <v>693</v>
      </c>
      <c r="B32" s="37">
        <f>B20+B22+B24+B26+B28+B30</f>
        <v>0</v>
      </c>
      <c r="C32" s="38">
        <f>C20+C22+C24+C26+C28+C30</f>
        <v>0</v>
      </c>
      <c r="D32" s="38">
        <f t="shared" ref="D32:J32" si="15">D20+D22+D24+D26+D28+D30</f>
        <v>0</v>
      </c>
      <c r="E32" s="38">
        <f t="shared" si="15"/>
        <v>0</v>
      </c>
      <c r="F32" s="38">
        <f t="shared" si="15"/>
        <v>0</v>
      </c>
      <c r="G32" s="38">
        <f>G20+G22+G24+G26+G28+G30</f>
        <v>0</v>
      </c>
      <c r="H32" s="38">
        <f t="shared" si="15"/>
        <v>0</v>
      </c>
      <c r="I32" s="38">
        <f t="shared" si="15"/>
        <v>0</v>
      </c>
      <c r="J32" s="38">
        <f t="shared" si="15"/>
        <v>0</v>
      </c>
      <c r="K32" s="38">
        <f t="shared" ref="K32:Q32" si="16">K20+K22+K24+K26+K28+K30</f>
        <v>0</v>
      </c>
      <c r="L32" s="38">
        <f t="shared" si="16"/>
        <v>0</v>
      </c>
      <c r="M32" s="38">
        <f t="shared" si="16"/>
        <v>0</v>
      </c>
      <c r="N32" s="38">
        <f t="shared" si="16"/>
        <v>0</v>
      </c>
      <c r="O32" s="38">
        <f t="shared" si="16"/>
        <v>0</v>
      </c>
      <c r="P32" s="38">
        <f t="shared" si="16"/>
        <v>0</v>
      </c>
      <c r="Q32" s="38">
        <f t="shared" si="16"/>
        <v>0</v>
      </c>
      <c r="R32" s="37">
        <f>R20+R22+R24+R26+R28+R30</f>
        <v>0</v>
      </c>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c r="CL32" s="2"/>
      <c r="CM32" s="2"/>
      <c r="CN32" s="2"/>
      <c r="CO32" s="2"/>
      <c r="CP32" s="2"/>
      <c r="CQ32" s="2"/>
      <c r="CR32" s="2"/>
      <c r="CS32" s="2"/>
      <c r="CT32" s="2"/>
      <c r="CU32" s="2"/>
      <c r="CV32" s="2"/>
      <c r="CW32" s="2"/>
      <c r="CX32" s="2"/>
      <c r="CY32" s="2"/>
      <c r="CZ32" s="2"/>
      <c r="DA32" s="2"/>
    </row>
    <row r="33" spans="1:105" ht="13" thickBot="1" x14ac:dyDescent="0.3">
      <c r="A33" s="140" t="s">
        <v>166</v>
      </c>
      <c r="B33" s="30">
        <f t="shared" ref="B33:Q33" si="17">IF(B32=0,0,B32/$R$32)</f>
        <v>0</v>
      </c>
      <c r="C33" s="30">
        <f t="shared" si="17"/>
        <v>0</v>
      </c>
      <c r="D33" s="30">
        <f t="shared" si="17"/>
        <v>0</v>
      </c>
      <c r="E33" s="30">
        <f t="shared" si="17"/>
        <v>0</v>
      </c>
      <c r="F33" s="30">
        <f t="shared" si="17"/>
        <v>0</v>
      </c>
      <c r="G33" s="30">
        <f t="shared" si="17"/>
        <v>0</v>
      </c>
      <c r="H33" s="30">
        <f t="shared" si="17"/>
        <v>0</v>
      </c>
      <c r="I33" s="30">
        <f t="shared" si="17"/>
        <v>0</v>
      </c>
      <c r="J33" s="30">
        <f t="shared" si="17"/>
        <v>0</v>
      </c>
      <c r="K33" s="30">
        <f t="shared" si="17"/>
        <v>0</v>
      </c>
      <c r="L33" s="30">
        <f t="shared" si="17"/>
        <v>0</v>
      </c>
      <c r="M33" s="30">
        <f t="shared" si="17"/>
        <v>0</v>
      </c>
      <c r="N33" s="30">
        <f t="shared" si="17"/>
        <v>0</v>
      </c>
      <c r="O33" s="30">
        <f t="shared" si="17"/>
        <v>0</v>
      </c>
      <c r="P33" s="30">
        <f t="shared" si="17"/>
        <v>0</v>
      </c>
      <c r="Q33" s="30">
        <f t="shared" si="17"/>
        <v>0</v>
      </c>
      <c r="R33" s="30">
        <f>IF(R32=0,0,R32/R$32)</f>
        <v>0</v>
      </c>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row>
    <row r="34" spans="1:105" x14ac:dyDescent="0.25">
      <c r="A34" s="2" t="s">
        <v>75</v>
      </c>
      <c r="B34" s="38">
        <f>'VE-CA-3'!D7</f>
        <v>0</v>
      </c>
      <c r="C34" s="38">
        <f>'VE-CA-3'!E7</f>
        <v>0</v>
      </c>
      <c r="D34" s="38">
        <f>'VE-CA-3'!F7</f>
        <v>0</v>
      </c>
      <c r="E34" s="38">
        <f>'VE-CA-3'!G7</f>
        <v>0</v>
      </c>
      <c r="F34" s="38">
        <f>'VE-CA-3'!H7</f>
        <v>0</v>
      </c>
      <c r="G34" s="38">
        <f>'VE-CA-3'!I7</f>
        <v>0</v>
      </c>
      <c r="H34" s="38">
        <f>'VE-CA-3'!J7</f>
        <v>0</v>
      </c>
      <c r="I34" s="38">
        <f>'VE-CA-3'!K7</f>
        <v>0</v>
      </c>
      <c r="J34" s="38">
        <f>'VE-CA-3'!L7</f>
        <v>0</v>
      </c>
      <c r="K34" s="38">
        <f>'VE-CA-3'!M7</f>
        <v>0</v>
      </c>
      <c r="L34" s="38">
        <f>'VE-CA-3'!N7</f>
        <v>0</v>
      </c>
      <c r="M34" s="38">
        <f>'VE-CA-3'!O7</f>
        <v>0</v>
      </c>
      <c r="N34" s="38">
        <f>'VE-CA-3'!P7</f>
        <v>0</v>
      </c>
      <c r="O34" s="38">
        <f>'VE-CA-3'!Q7</f>
        <v>0</v>
      </c>
      <c r="P34" s="38">
        <f>'VE-CA-3'!R7</f>
        <v>0</v>
      </c>
      <c r="Q34" s="38">
        <f>'VE-CA-3'!S7</f>
        <v>0</v>
      </c>
      <c r="R34" s="38">
        <f>SUM(B34:Q34)</f>
        <v>0</v>
      </c>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c r="AX34" s="2"/>
      <c r="AY34" s="2"/>
      <c r="AZ34" s="2"/>
      <c r="BA34" s="2"/>
      <c r="BB34" s="2"/>
      <c r="BC34" s="2"/>
      <c r="BD34" s="2"/>
      <c r="BE34" s="2"/>
      <c r="BF34" s="2"/>
      <c r="BG34" s="2"/>
      <c r="BH34" s="2"/>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c r="CL34" s="2"/>
      <c r="CM34" s="2"/>
      <c r="CN34" s="2"/>
      <c r="CO34" s="2"/>
      <c r="CP34" s="2"/>
      <c r="CQ34" s="2"/>
      <c r="CR34" s="2"/>
      <c r="CS34" s="2"/>
      <c r="CT34" s="2"/>
      <c r="CU34" s="2"/>
      <c r="CV34" s="2"/>
      <c r="CW34" s="2"/>
      <c r="CX34" s="2"/>
      <c r="CY34" s="2"/>
      <c r="CZ34" s="2"/>
      <c r="DA34" s="2"/>
    </row>
    <row r="35" spans="1:105" x14ac:dyDescent="0.25">
      <c r="A35" s="2" t="s">
        <v>68</v>
      </c>
      <c r="B35" s="143">
        <f t="shared" ref="B35:Q35" si="18">IF(B34=0,0,B34/$R$34)</f>
        <v>0</v>
      </c>
      <c r="C35" s="143">
        <f t="shared" si="18"/>
        <v>0</v>
      </c>
      <c r="D35" s="143">
        <f t="shared" si="18"/>
        <v>0</v>
      </c>
      <c r="E35" s="143">
        <f t="shared" si="18"/>
        <v>0</v>
      </c>
      <c r="F35" s="143">
        <f t="shared" si="18"/>
        <v>0</v>
      </c>
      <c r="G35" s="143">
        <f t="shared" si="18"/>
        <v>0</v>
      </c>
      <c r="H35" s="143">
        <f t="shared" si="18"/>
        <v>0</v>
      </c>
      <c r="I35" s="143">
        <f t="shared" si="18"/>
        <v>0</v>
      </c>
      <c r="J35" s="143">
        <f t="shared" si="18"/>
        <v>0</v>
      </c>
      <c r="K35" s="143">
        <f t="shared" si="18"/>
        <v>0</v>
      </c>
      <c r="L35" s="143">
        <f t="shared" si="18"/>
        <v>0</v>
      </c>
      <c r="M35" s="143">
        <f t="shared" si="18"/>
        <v>0</v>
      </c>
      <c r="N35" s="143">
        <f t="shared" si="18"/>
        <v>0</v>
      </c>
      <c r="O35" s="143">
        <f t="shared" si="18"/>
        <v>0</v>
      </c>
      <c r="P35" s="143">
        <f t="shared" si="18"/>
        <v>0</v>
      </c>
      <c r="Q35" s="143">
        <f t="shared" si="18"/>
        <v>0</v>
      </c>
      <c r="R35" s="143">
        <f>IF(R34=0,0,R34/R$34)</f>
        <v>0</v>
      </c>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row>
    <row r="36" spans="1:105" x14ac:dyDescent="0.25">
      <c r="A36" s="2"/>
      <c r="B36" s="2"/>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c r="CL36" s="2"/>
      <c r="CM36" s="2"/>
      <c r="CN36" s="2"/>
      <c r="CO36" s="2"/>
      <c r="CP36" s="2"/>
      <c r="CQ36" s="2"/>
      <c r="CR36" s="2"/>
      <c r="CS36" s="2"/>
      <c r="CT36" s="2"/>
      <c r="CU36" s="2"/>
      <c r="CV36" s="2"/>
      <c r="CW36" s="2"/>
      <c r="CX36" s="2"/>
      <c r="CY36" s="2"/>
      <c r="CZ36" s="2"/>
      <c r="DA36" s="2"/>
    </row>
    <row r="37" spans="1:105" x14ac:dyDescent="0.25">
      <c r="A37" s="2" t="s">
        <v>686</v>
      </c>
      <c r="B37" s="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row>
    <row r="38" spans="1:105" ht="104" x14ac:dyDescent="0.3">
      <c r="A38" s="167" t="s">
        <v>819</v>
      </c>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row>
    <row r="39" spans="1:105" x14ac:dyDescent="0.25">
      <c r="A39" s="87" t="s">
        <v>767</v>
      </c>
      <c r="B39" s="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row>
    <row r="40" spans="1:105" x14ac:dyDescent="0.25">
      <c r="A40" s="2"/>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row>
    <row r="41" spans="1:105" x14ac:dyDescent="0.25">
      <c r="A41" s="2"/>
      <c r="B41" s="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row>
  </sheetData>
  <phoneticPr fontId="0" type="noConversion"/>
  <pageMargins left="0.75" right="0.75" top="1" bottom="1" header="0.5" footer="0.5"/>
  <pageSetup scale="39" orientation="landscape" horizontalDpi="4294967292" r:id="rId1"/>
  <headerFooter alignWithMargins="0"/>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4A4782-808C-41BB-B1DE-AE8727DC0BD6}">
  <dimension ref="A1:CJ427"/>
  <sheetViews>
    <sheetView zoomScaleNormal="100" workbookViewId="0">
      <selection activeCell="A20" sqref="A20"/>
    </sheetView>
  </sheetViews>
  <sheetFormatPr defaultRowHeight="12.5" x14ac:dyDescent="0.25"/>
  <cols>
    <col min="1" max="1" width="22.1796875" customWidth="1"/>
    <col min="2" max="2" width="21.453125" customWidth="1"/>
    <col min="3" max="3" width="11.54296875" customWidth="1"/>
    <col min="4" max="4" width="10.7265625" customWidth="1"/>
    <col min="5" max="5" width="11.1796875" customWidth="1"/>
    <col min="6" max="6" width="11" customWidth="1"/>
    <col min="7" max="7" width="13.90625" customWidth="1"/>
    <col min="8" max="8" width="11.54296875" customWidth="1"/>
    <col min="9" max="9" width="13.26953125" customWidth="1"/>
    <col min="10" max="10" width="11.54296875" customWidth="1"/>
  </cols>
  <sheetData>
    <row r="1" spans="1:88" ht="25" x14ac:dyDescent="0.25">
      <c r="A1" s="105" t="s">
        <v>820</v>
      </c>
      <c r="B1" s="5"/>
      <c r="C1" s="5"/>
      <c r="D1" s="5"/>
      <c r="E1" s="5"/>
      <c r="F1" s="5"/>
      <c r="G1" s="5"/>
      <c r="H1" s="5"/>
      <c r="I1" s="5"/>
      <c r="J1" s="5"/>
      <c r="K1" s="5"/>
      <c r="L1" s="5"/>
      <c r="M1" s="5"/>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row>
    <row r="2" spans="1:88" x14ac:dyDescent="0.25">
      <c r="A2" s="144" t="s">
        <v>16</v>
      </c>
      <c r="B2" s="102" t="str">
        <f>'VE-CA-1'!$B$2</f>
        <v>WTCS</v>
      </c>
      <c r="C2" s="5"/>
      <c r="D2" s="5"/>
      <c r="E2" s="5"/>
      <c r="F2" s="5"/>
      <c r="G2" s="5"/>
      <c r="H2" s="5"/>
      <c r="I2" s="5"/>
      <c r="J2" s="5"/>
      <c r="K2" s="5"/>
      <c r="L2" s="5"/>
      <c r="M2" s="5"/>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row>
    <row r="3" spans="1:88" x14ac:dyDescent="0.25">
      <c r="A3" s="144" t="s">
        <v>17</v>
      </c>
      <c r="B3" s="145" t="str">
        <f>'VE-CA-1'!$B$3</f>
        <v>2026-27</v>
      </c>
      <c r="C3" s="5"/>
      <c r="D3" s="5"/>
      <c r="E3" s="5"/>
      <c r="F3" s="5"/>
      <c r="G3" s="5"/>
      <c r="H3" s="5"/>
      <c r="I3" s="5"/>
      <c r="J3" s="5"/>
      <c r="K3" s="5"/>
      <c r="L3" s="5"/>
      <c r="M3" s="5"/>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row>
    <row r="4" spans="1:88" x14ac:dyDescent="0.25">
      <c r="A4" s="144" t="s">
        <v>19</v>
      </c>
      <c r="B4" s="146">
        <f>'VE-CA-1'!$B$5</f>
        <v>45996</v>
      </c>
      <c r="D4" s="5"/>
      <c r="G4" s="5"/>
      <c r="H4" s="5"/>
      <c r="K4" s="5"/>
      <c r="L4" s="5"/>
      <c r="M4" s="5"/>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row>
    <row r="5" spans="1:88" ht="39" x14ac:dyDescent="0.3">
      <c r="A5" s="125" t="s">
        <v>21</v>
      </c>
      <c r="B5" s="125" t="s">
        <v>76</v>
      </c>
      <c r="C5" s="125" t="s">
        <v>23</v>
      </c>
      <c r="D5" s="147" t="s">
        <v>821</v>
      </c>
      <c r="E5" s="147" t="s">
        <v>822</v>
      </c>
      <c r="F5" s="147" t="s">
        <v>823</v>
      </c>
      <c r="G5" s="125" t="s">
        <v>24</v>
      </c>
      <c r="H5" s="147" t="s">
        <v>824</v>
      </c>
      <c r="I5" s="147" t="s">
        <v>825</v>
      </c>
      <c r="J5" s="147" t="s">
        <v>765</v>
      </c>
      <c r="K5" s="5"/>
      <c r="L5" s="5"/>
      <c r="M5" s="5"/>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row>
    <row r="6" spans="1:88" x14ac:dyDescent="0.25">
      <c r="A6" s="5" t="s">
        <v>25</v>
      </c>
      <c r="B6" s="5" t="s">
        <v>77</v>
      </c>
      <c r="C6" s="148">
        <v>0</v>
      </c>
      <c r="D6" s="148">
        <v>0</v>
      </c>
      <c r="E6" s="148">
        <v>0</v>
      </c>
      <c r="F6" s="148">
        <v>0</v>
      </c>
      <c r="G6" s="148">
        <v>0</v>
      </c>
      <c r="H6" s="148">
        <v>0</v>
      </c>
      <c r="I6" s="148">
        <v>0</v>
      </c>
      <c r="J6" s="149">
        <f>SUM(C6:I6)</f>
        <v>0</v>
      </c>
      <c r="K6" s="5"/>
      <c r="L6" s="5"/>
      <c r="M6" s="5"/>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c r="BV6" s="2"/>
      <c r="BW6" s="2"/>
      <c r="BX6" s="2"/>
      <c r="BY6" s="2"/>
      <c r="BZ6" s="2"/>
      <c r="CA6" s="2"/>
      <c r="CB6" s="2"/>
      <c r="CC6" s="2"/>
      <c r="CD6" s="2"/>
      <c r="CE6" s="2"/>
      <c r="CF6" s="2"/>
      <c r="CG6" s="2"/>
      <c r="CH6" s="2"/>
      <c r="CI6" s="2"/>
      <c r="CJ6" s="2"/>
    </row>
    <row r="7" spans="1:88" x14ac:dyDescent="0.25">
      <c r="A7" s="5" t="s">
        <v>27</v>
      </c>
      <c r="B7" s="5" t="s">
        <v>78</v>
      </c>
      <c r="C7" s="148">
        <v>0</v>
      </c>
      <c r="D7" s="148">
        <v>0</v>
      </c>
      <c r="E7" s="148">
        <v>0</v>
      </c>
      <c r="F7" s="148">
        <v>0</v>
      </c>
      <c r="G7" s="148">
        <v>0</v>
      </c>
      <c r="H7" s="148">
        <v>0</v>
      </c>
      <c r="I7" s="148">
        <v>0</v>
      </c>
      <c r="J7" s="149">
        <f t="shared" ref="J7:J12" si="0">SUM(C7:I7)</f>
        <v>0</v>
      </c>
      <c r="K7" s="5"/>
      <c r="L7" s="5"/>
      <c r="M7" s="5"/>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c r="BW7" s="2"/>
      <c r="BX7" s="2"/>
      <c r="BY7" s="2"/>
      <c r="BZ7" s="2"/>
      <c r="CA7" s="2"/>
      <c r="CB7" s="2"/>
      <c r="CC7" s="2"/>
      <c r="CD7" s="2"/>
      <c r="CE7" s="2"/>
      <c r="CF7" s="2"/>
      <c r="CG7" s="2"/>
      <c r="CH7" s="2"/>
      <c r="CI7" s="2"/>
      <c r="CJ7" s="2"/>
    </row>
    <row r="8" spans="1:88" x14ac:dyDescent="0.25">
      <c r="A8" s="5" t="s">
        <v>29</v>
      </c>
      <c r="B8" s="5" t="s">
        <v>79</v>
      </c>
      <c r="C8" s="148">
        <v>0</v>
      </c>
      <c r="D8" s="148">
        <v>0</v>
      </c>
      <c r="E8" s="148">
        <v>0</v>
      </c>
      <c r="F8" s="148">
        <v>0</v>
      </c>
      <c r="G8" s="148">
        <v>0</v>
      </c>
      <c r="H8" s="148">
        <v>0</v>
      </c>
      <c r="I8" s="148">
        <v>0</v>
      </c>
      <c r="J8" s="149">
        <f t="shared" si="0"/>
        <v>0</v>
      </c>
      <c r="K8" s="5"/>
      <c r="L8" s="5"/>
      <c r="M8" s="5"/>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row>
    <row r="9" spans="1:88" x14ac:dyDescent="0.25">
      <c r="A9" s="5" t="s">
        <v>50</v>
      </c>
      <c r="B9" s="5" t="s">
        <v>80</v>
      </c>
      <c r="C9" s="148">
        <v>0</v>
      </c>
      <c r="D9" s="148">
        <v>0</v>
      </c>
      <c r="E9" s="148">
        <v>0</v>
      </c>
      <c r="F9" s="148">
        <v>0</v>
      </c>
      <c r="G9" s="148">
        <v>0</v>
      </c>
      <c r="H9" s="148">
        <v>0</v>
      </c>
      <c r="I9" s="148">
        <v>0</v>
      </c>
      <c r="J9" s="149">
        <f t="shared" si="0"/>
        <v>0</v>
      </c>
      <c r="K9" s="5"/>
      <c r="L9" s="5"/>
      <c r="M9" s="5"/>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row>
    <row r="10" spans="1:88" x14ac:dyDescent="0.25">
      <c r="A10" s="5" t="s">
        <v>52</v>
      </c>
      <c r="B10" s="5" t="s">
        <v>81</v>
      </c>
      <c r="C10" s="148">
        <v>0</v>
      </c>
      <c r="D10" s="148">
        <v>0</v>
      </c>
      <c r="E10" s="148">
        <v>0</v>
      </c>
      <c r="F10" s="148">
        <v>0</v>
      </c>
      <c r="G10" s="148">
        <v>0</v>
      </c>
      <c r="H10" s="148">
        <v>0</v>
      </c>
      <c r="I10" s="148">
        <v>0</v>
      </c>
      <c r="J10" s="149">
        <f t="shared" si="0"/>
        <v>0</v>
      </c>
      <c r="K10" s="5"/>
      <c r="L10" s="5"/>
      <c r="M10" s="5"/>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row>
    <row r="11" spans="1:88" x14ac:dyDescent="0.25">
      <c r="A11" s="5" t="s">
        <v>31</v>
      </c>
      <c r="B11" s="5" t="s">
        <v>82</v>
      </c>
      <c r="C11" s="148">
        <v>0</v>
      </c>
      <c r="D11" s="148">
        <v>0</v>
      </c>
      <c r="E11" s="148">
        <v>0</v>
      </c>
      <c r="F11" s="148">
        <v>0</v>
      </c>
      <c r="G11" s="148">
        <v>0</v>
      </c>
      <c r="H11" s="148">
        <v>0</v>
      </c>
      <c r="I11" s="148">
        <v>0</v>
      </c>
      <c r="J11" s="149">
        <f t="shared" si="0"/>
        <v>0</v>
      </c>
      <c r="K11" s="5"/>
      <c r="L11" s="5"/>
      <c r="M11" s="5"/>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row>
    <row r="12" spans="1:88" x14ac:dyDescent="0.25">
      <c r="A12" s="6" t="s">
        <v>33</v>
      </c>
      <c r="B12" s="6" t="s">
        <v>83</v>
      </c>
      <c r="C12" s="150">
        <v>0</v>
      </c>
      <c r="D12" s="150">
        <v>0</v>
      </c>
      <c r="E12" s="150">
        <v>0</v>
      </c>
      <c r="F12" s="150">
        <v>0</v>
      </c>
      <c r="G12" s="150">
        <v>0</v>
      </c>
      <c r="H12" s="150">
        <v>0</v>
      </c>
      <c r="I12" s="150">
        <v>0</v>
      </c>
      <c r="J12" s="151">
        <f t="shared" si="0"/>
        <v>0</v>
      </c>
      <c r="K12" s="5"/>
      <c r="L12" s="5"/>
      <c r="M12" s="5"/>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row>
    <row r="13" spans="1:88" x14ac:dyDescent="0.25">
      <c r="A13" s="5" t="s">
        <v>35</v>
      </c>
      <c r="B13" s="5" t="s">
        <v>84</v>
      </c>
      <c r="C13" s="149">
        <f t="shared" ref="C13:J13" si="1">SUM(C6:C12)</f>
        <v>0</v>
      </c>
      <c r="D13" s="149">
        <f t="shared" si="1"/>
        <v>0</v>
      </c>
      <c r="E13" s="149">
        <f t="shared" si="1"/>
        <v>0</v>
      </c>
      <c r="F13" s="149">
        <f t="shared" si="1"/>
        <v>0</v>
      </c>
      <c r="G13" s="149">
        <f t="shared" si="1"/>
        <v>0</v>
      </c>
      <c r="H13" s="149">
        <f t="shared" si="1"/>
        <v>0</v>
      </c>
      <c r="I13" s="149">
        <f t="shared" si="1"/>
        <v>0</v>
      </c>
      <c r="J13" s="149">
        <f t="shared" si="1"/>
        <v>0</v>
      </c>
      <c r="K13" s="5"/>
      <c r="L13" s="5"/>
      <c r="M13" s="5"/>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row>
    <row r="14" spans="1:88" x14ac:dyDescent="0.25">
      <c r="A14" s="6" t="s">
        <v>37</v>
      </c>
      <c r="B14" s="6" t="s">
        <v>85</v>
      </c>
      <c r="C14" s="150">
        <v>0</v>
      </c>
      <c r="D14" s="150">
        <v>0</v>
      </c>
      <c r="E14" s="150">
        <v>0</v>
      </c>
      <c r="F14" s="150">
        <v>0</v>
      </c>
      <c r="G14" s="150">
        <v>0</v>
      </c>
      <c r="H14" s="150">
        <v>0</v>
      </c>
      <c r="I14" s="150">
        <v>0</v>
      </c>
      <c r="J14" s="151">
        <f>SUM(C14:I14)</f>
        <v>0</v>
      </c>
      <c r="K14" s="5"/>
      <c r="L14" s="5"/>
      <c r="M14" s="5"/>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row>
    <row r="15" spans="1:88" x14ac:dyDescent="0.25">
      <c r="A15" s="5" t="s">
        <v>39</v>
      </c>
      <c r="B15" s="5" t="s">
        <v>86</v>
      </c>
      <c r="C15" s="149">
        <f t="shared" ref="C15:J15" si="2">SUM(C13:C14)</f>
        <v>0</v>
      </c>
      <c r="D15" s="149">
        <f t="shared" si="2"/>
        <v>0</v>
      </c>
      <c r="E15" s="149">
        <f t="shared" si="2"/>
        <v>0</v>
      </c>
      <c r="F15" s="149">
        <f t="shared" si="2"/>
        <v>0</v>
      </c>
      <c r="G15" s="149">
        <f t="shared" si="2"/>
        <v>0</v>
      </c>
      <c r="H15" s="149">
        <f t="shared" si="2"/>
        <v>0</v>
      </c>
      <c r="I15" s="149">
        <f t="shared" si="2"/>
        <v>0</v>
      </c>
      <c r="J15" s="149">
        <f t="shared" si="2"/>
        <v>0</v>
      </c>
      <c r="K15" s="5"/>
      <c r="L15" s="5"/>
      <c r="M15" s="5"/>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row>
    <row r="16" spans="1:88" x14ac:dyDescent="0.25">
      <c r="A16" s="5" t="s">
        <v>41</v>
      </c>
      <c r="B16" s="5" t="s">
        <v>87</v>
      </c>
      <c r="C16" s="152">
        <v>0</v>
      </c>
      <c r="D16" s="152">
        <v>0</v>
      </c>
      <c r="E16" s="152">
        <v>0</v>
      </c>
      <c r="F16" s="152">
        <v>0</v>
      </c>
      <c r="G16" s="152">
        <v>0</v>
      </c>
      <c r="H16" s="152">
        <v>0</v>
      </c>
      <c r="I16" s="152">
        <v>0</v>
      </c>
      <c r="J16" s="149">
        <f>SUM(C16:I16)</f>
        <v>0</v>
      </c>
      <c r="K16" s="5"/>
      <c r="L16" s="5"/>
      <c r="M16" s="5"/>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row>
    <row r="17" spans="1:88" x14ac:dyDescent="0.25">
      <c r="A17" s="6" t="s">
        <v>42</v>
      </c>
      <c r="B17" s="6" t="s">
        <v>88</v>
      </c>
      <c r="C17" s="153">
        <v>0</v>
      </c>
      <c r="D17" s="153">
        <v>0</v>
      </c>
      <c r="E17" s="153">
        <v>0</v>
      </c>
      <c r="F17" s="153">
        <v>0</v>
      </c>
      <c r="G17" s="153">
        <v>0</v>
      </c>
      <c r="H17" s="153">
        <v>0</v>
      </c>
      <c r="I17" s="153">
        <v>0</v>
      </c>
      <c r="J17" s="151">
        <f>SUM(C17:I17)</f>
        <v>0</v>
      </c>
      <c r="K17" s="5"/>
      <c r="L17" s="5"/>
      <c r="M17" s="5"/>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row>
    <row r="18" spans="1:88" x14ac:dyDescent="0.25">
      <c r="A18" s="5" t="s">
        <v>44</v>
      </c>
      <c r="B18" s="5" t="s">
        <v>89</v>
      </c>
      <c r="C18" s="149">
        <f t="shared" ref="C18:J18" si="3">SUM(C15:C17)</f>
        <v>0</v>
      </c>
      <c r="D18" s="149">
        <f t="shared" si="3"/>
        <v>0</v>
      </c>
      <c r="E18" s="149">
        <f t="shared" si="3"/>
        <v>0</v>
      </c>
      <c r="F18" s="149">
        <f t="shared" si="3"/>
        <v>0</v>
      </c>
      <c r="G18" s="149">
        <f t="shared" si="3"/>
        <v>0</v>
      </c>
      <c r="H18" s="149">
        <f t="shared" si="3"/>
        <v>0</v>
      </c>
      <c r="I18" s="149">
        <f t="shared" si="3"/>
        <v>0</v>
      </c>
      <c r="J18" s="149">
        <f t="shared" si="3"/>
        <v>0</v>
      </c>
      <c r="K18" s="40">
        <f>J18-(SUM('VE-CA-1'!K17))</f>
        <v>0</v>
      </c>
      <c r="L18" s="85" t="s">
        <v>827</v>
      </c>
      <c r="M18" s="5"/>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row>
    <row r="19" spans="1:88" x14ac:dyDescent="0.25">
      <c r="A19" s="5"/>
      <c r="B19" s="5"/>
      <c r="C19" s="21"/>
      <c r="D19" s="21"/>
      <c r="E19" s="21"/>
      <c r="F19" s="21"/>
      <c r="G19" s="21"/>
      <c r="H19" s="21"/>
      <c r="I19" s="21"/>
      <c r="J19" s="21"/>
      <c r="K19" s="5"/>
      <c r="L19" s="5"/>
      <c r="M19" s="5"/>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row>
    <row r="20" spans="1:88" ht="78" x14ac:dyDescent="0.3">
      <c r="A20" s="167" t="s">
        <v>826</v>
      </c>
      <c r="B20" s="5"/>
      <c r="C20" s="21"/>
      <c r="D20" s="21"/>
      <c r="E20" s="21"/>
      <c r="F20" s="21"/>
      <c r="G20" s="21"/>
      <c r="H20" s="21"/>
      <c r="I20" s="21"/>
      <c r="J20" s="21"/>
      <c r="K20" s="5"/>
      <c r="L20" s="5"/>
      <c r="M20" s="5"/>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row>
    <row r="21" spans="1:88" x14ac:dyDescent="0.25">
      <c r="A21" s="87" t="s">
        <v>767</v>
      </c>
      <c r="B21" s="5"/>
      <c r="C21" s="21"/>
      <c r="D21" s="21"/>
      <c r="E21" s="21"/>
      <c r="F21" s="21"/>
      <c r="G21" s="21"/>
      <c r="H21" s="21"/>
      <c r="I21" s="21"/>
      <c r="J21" s="21"/>
      <c r="K21" s="5"/>
      <c r="L21" s="5"/>
      <c r="M21" s="5"/>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row>
    <row r="22" spans="1:88" x14ac:dyDescent="0.25">
      <c r="A22" s="5"/>
      <c r="B22" s="5"/>
      <c r="C22" s="21"/>
      <c r="D22" s="21"/>
      <c r="E22" s="21"/>
      <c r="F22" s="21"/>
      <c r="G22" s="21"/>
      <c r="H22" s="21"/>
      <c r="I22" s="21"/>
      <c r="J22" s="21"/>
      <c r="K22" s="5"/>
      <c r="L22" s="5"/>
      <c r="M22" s="5"/>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row>
    <row r="23" spans="1:88" x14ac:dyDescent="0.25">
      <c r="A23" s="5"/>
      <c r="B23" s="5"/>
      <c r="C23" s="21"/>
      <c r="D23" s="21"/>
      <c r="E23" s="21"/>
      <c r="F23" s="21"/>
      <c r="G23" s="21"/>
      <c r="H23" s="21"/>
      <c r="I23" s="21"/>
      <c r="J23" s="21"/>
      <c r="K23" s="5"/>
      <c r="L23" s="5"/>
      <c r="M23" s="5"/>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row>
    <row r="24" spans="1:88" x14ac:dyDescent="0.25">
      <c r="A24" s="5"/>
      <c r="B24" s="5"/>
      <c r="C24" s="5"/>
      <c r="D24" s="5"/>
      <c r="E24" s="5"/>
      <c r="F24" s="5"/>
      <c r="G24" s="5"/>
      <c r="H24" s="5"/>
      <c r="I24" s="5"/>
      <c r="J24" s="5"/>
      <c r="K24" s="5"/>
      <c r="L24" s="5"/>
      <c r="M24" s="5"/>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row>
    <row r="25" spans="1:88" x14ac:dyDescent="0.25">
      <c r="A25" s="5"/>
      <c r="B25" s="5"/>
      <c r="C25" s="5"/>
      <c r="D25" s="5"/>
      <c r="E25" s="5"/>
      <c r="F25" s="5"/>
      <c r="G25" s="5"/>
      <c r="H25" s="5"/>
      <c r="I25" s="5"/>
      <c r="J25" s="5"/>
      <c r="K25" s="5"/>
      <c r="L25" s="5"/>
      <c r="M25" s="5"/>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row>
    <row r="26" spans="1:88" x14ac:dyDescent="0.25">
      <c r="A26" s="5"/>
      <c r="B26" s="5"/>
      <c r="C26" s="5"/>
      <c r="D26" s="5"/>
      <c r="E26" s="5"/>
      <c r="F26" s="5"/>
      <c r="G26" s="5"/>
      <c r="H26" s="5"/>
      <c r="I26" s="5"/>
      <c r="J26" s="5"/>
      <c r="K26" s="5"/>
      <c r="L26" s="5"/>
      <c r="M26" s="5"/>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row>
    <row r="27" spans="1:88" x14ac:dyDescent="0.25">
      <c r="A27" s="5"/>
      <c r="B27" s="5"/>
      <c r="C27" s="5"/>
      <c r="D27" s="5"/>
      <c r="E27" s="5"/>
      <c r="F27" s="5"/>
      <c r="G27" s="5"/>
      <c r="H27" s="5"/>
      <c r="I27" s="5"/>
      <c r="J27" s="5"/>
      <c r="K27" s="5"/>
      <c r="L27" s="5"/>
      <c r="M27" s="5"/>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row>
    <row r="28" spans="1:88" x14ac:dyDescent="0.25">
      <c r="A28" s="5"/>
      <c r="B28" s="5"/>
      <c r="C28" s="5"/>
      <c r="D28" s="5"/>
      <c r="E28" s="5"/>
      <c r="F28" s="5"/>
      <c r="G28" s="5"/>
      <c r="H28" s="5"/>
      <c r="I28" s="5"/>
      <c r="J28" s="5"/>
      <c r="K28" s="5"/>
      <c r="L28" s="5"/>
      <c r="M28" s="5"/>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row>
    <row r="29" spans="1:88" x14ac:dyDescent="0.25">
      <c r="A29" s="5"/>
      <c r="B29" s="5"/>
      <c r="C29" s="5"/>
      <c r="D29" s="5"/>
      <c r="E29" s="5"/>
      <c r="F29" s="5"/>
      <c r="G29" s="5"/>
      <c r="H29" s="5"/>
      <c r="I29" s="5"/>
      <c r="J29" s="5"/>
      <c r="K29" s="5"/>
      <c r="L29" s="5"/>
      <c r="M29" s="5"/>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row>
    <row r="30" spans="1:88" x14ac:dyDescent="0.25">
      <c r="A30" s="5"/>
      <c r="B30" s="5"/>
      <c r="C30" s="5"/>
      <c r="D30" s="5"/>
      <c r="E30" s="5"/>
      <c r="F30" s="5"/>
      <c r="G30" s="5"/>
      <c r="H30" s="5"/>
      <c r="I30" s="5"/>
      <c r="J30" s="5"/>
      <c r="K30" s="5"/>
      <c r="L30" s="5"/>
      <c r="M30" s="5"/>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row>
    <row r="31" spans="1:88" x14ac:dyDescent="0.25">
      <c r="A31" s="5"/>
      <c r="B31" s="5"/>
      <c r="C31" s="5"/>
      <c r="D31" s="5"/>
      <c r="E31" s="5"/>
      <c r="F31" s="5"/>
      <c r="G31" s="5"/>
      <c r="H31" s="5"/>
      <c r="I31" s="5"/>
      <c r="J31" s="5"/>
      <c r="K31" s="5"/>
      <c r="L31" s="5"/>
      <c r="M31" s="5"/>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row>
    <row r="32" spans="1:88" x14ac:dyDescent="0.25">
      <c r="A32" s="5"/>
      <c r="B32" s="5"/>
      <c r="C32" s="5"/>
      <c r="D32" s="5"/>
      <c r="E32" s="5"/>
      <c r="F32" s="5"/>
      <c r="G32" s="5"/>
      <c r="H32" s="5"/>
      <c r="I32" s="5"/>
      <c r="J32" s="5"/>
      <c r="K32" s="5"/>
      <c r="L32" s="5"/>
      <c r="M32" s="5"/>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row>
    <row r="33" spans="1:88" x14ac:dyDescent="0.25">
      <c r="A33" s="5"/>
      <c r="B33" s="5"/>
      <c r="C33" s="5"/>
      <c r="D33" s="5"/>
      <c r="E33" s="5"/>
      <c r="F33" s="5"/>
      <c r="G33" s="5"/>
      <c r="H33" s="5"/>
      <c r="I33" s="5"/>
      <c r="J33" s="5"/>
      <c r="K33" s="5"/>
      <c r="L33" s="5"/>
      <c r="M33" s="5"/>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row>
    <row r="34" spans="1:88" x14ac:dyDescent="0.25">
      <c r="A34" s="5"/>
      <c r="B34" s="5"/>
      <c r="C34" s="5"/>
      <c r="D34" s="5"/>
      <c r="E34" s="5"/>
      <c r="F34" s="5"/>
      <c r="G34" s="5"/>
      <c r="H34" s="5"/>
      <c r="I34" s="5"/>
      <c r="J34" s="5"/>
      <c r="K34" s="5"/>
      <c r="L34" s="5"/>
      <c r="M34" s="5"/>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c r="AX34" s="2"/>
      <c r="AY34" s="2"/>
      <c r="AZ34" s="2"/>
      <c r="BA34" s="2"/>
      <c r="BB34" s="2"/>
      <c r="BC34" s="2"/>
      <c r="BD34" s="2"/>
      <c r="BE34" s="2"/>
      <c r="BF34" s="2"/>
      <c r="BG34" s="2"/>
      <c r="BH34" s="2"/>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row>
    <row r="35" spans="1:88" x14ac:dyDescent="0.25">
      <c r="A35" s="5"/>
      <c r="B35" s="5"/>
      <c r="C35" s="5"/>
      <c r="D35" s="5"/>
      <c r="E35" s="5"/>
      <c r="F35" s="5"/>
      <c r="G35" s="5"/>
      <c r="H35" s="5"/>
      <c r="I35" s="5"/>
      <c r="J35" s="5"/>
      <c r="K35" s="5"/>
      <c r="L35" s="5"/>
      <c r="M35" s="5"/>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row>
    <row r="36" spans="1:88" x14ac:dyDescent="0.25">
      <c r="A36" s="5"/>
      <c r="B36" s="5"/>
      <c r="C36" s="5"/>
      <c r="D36" s="5"/>
      <c r="E36" s="5"/>
      <c r="F36" s="5"/>
      <c r="G36" s="5"/>
      <c r="H36" s="5"/>
      <c r="I36" s="5"/>
      <c r="J36" s="5"/>
      <c r="K36" s="5"/>
      <c r="L36" s="5"/>
      <c r="M36" s="5"/>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row>
    <row r="37" spans="1:88" x14ac:dyDescent="0.25">
      <c r="A37" s="5"/>
      <c r="B37" s="5"/>
      <c r="C37" s="5"/>
      <c r="D37" s="5"/>
      <c r="E37" s="5"/>
      <c r="F37" s="5"/>
      <c r="G37" s="5"/>
      <c r="H37" s="5"/>
      <c r="I37" s="5"/>
      <c r="J37" s="5"/>
      <c r="K37" s="5"/>
      <c r="L37" s="5"/>
      <c r="M37" s="5"/>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row>
    <row r="38" spans="1:88" x14ac:dyDescent="0.25">
      <c r="A38" s="5"/>
      <c r="B38" s="5"/>
      <c r="C38" s="5"/>
      <c r="D38" s="5"/>
      <c r="E38" s="5"/>
      <c r="F38" s="5"/>
      <c r="G38" s="5"/>
      <c r="H38" s="5"/>
      <c r="I38" s="5"/>
      <c r="J38" s="5"/>
      <c r="K38" s="5"/>
      <c r="L38" s="5"/>
      <c r="M38" s="5"/>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row>
    <row r="39" spans="1:88" x14ac:dyDescent="0.25">
      <c r="A39" s="5"/>
      <c r="B39" s="5"/>
      <c r="C39" s="5"/>
      <c r="D39" s="5"/>
      <c r="E39" s="5"/>
      <c r="F39" s="5"/>
      <c r="G39" s="5"/>
      <c r="H39" s="5"/>
      <c r="I39" s="5"/>
      <c r="J39" s="5"/>
      <c r="K39" s="5"/>
      <c r="L39" s="5"/>
      <c r="M39" s="5"/>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row>
    <row r="40" spans="1:88" x14ac:dyDescent="0.25">
      <c r="A40" s="5"/>
      <c r="B40" s="5"/>
      <c r="C40" s="5"/>
      <c r="D40" s="5"/>
      <c r="E40" s="5"/>
      <c r="F40" s="5"/>
      <c r="G40" s="5"/>
      <c r="H40" s="5"/>
      <c r="I40" s="5"/>
      <c r="J40" s="5"/>
      <c r="K40" s="5"/>
      <c r="L40" s="5"/>
      <c r="M40" s="5"/>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row>
    <row r="41" spans="1:88" x14ac:dyDescent="0.25">
      <c r="A41" s="5"/>
      <c r="B41" s="5"/>
      <c r="C41" s="5"/>
      <c r="D41" s="5"/>
      <c r="E41" s="5"/>
      <c r="F41" s="5"/>
      <c r="G41" s="5"/>
      <c r="H41" s="5"/>
      <c r="I41" s="5"/>
      <c r="J41" s="5"/>
      <c r="K41" s="5"/>
      <c r="L41" s="5"/>
      <c r="M41" s="5"/>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row>
    <row r="42" spans="1:88" x14ac:dyDescent="0.25">
      <c r="A42" s="5"/>
      <c r="B42" s="5"/>
      <c r="C42" s="5"/>
      <c r="D42" s="5"/>
      <c r="E42" s="5"/>
      <c r="F42" s="5"/>
      <c r="G42" s="5"/>
      <c r="H42" s="5"/>
      <c r="I42" s="5"/>
      <c r="J42" s="5"/>
      <c r="K42" s="5"/>
      <c r="L42" s="5"/>
      <c r="M42" s="5"/>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row>
    <row r="43" spans="1:88" x14ac:dyDescent="0.25">
      <c r="A43" s="5"/>
      <c r="B43" s="5"/>
      <c r="C43" s="5"/>
      <c r="D43" s="5"/>
      <c r="E43" s="5"/>
      <c r="F43" s="5"/>
      <c r="G43" s="5"/>
      <c r="H43" s="5"/>
      <c r="I43" s="5"/>
      <c r="J43" s="5"/>
      <c r="K43" s="5"/>
      <c r="L43" s="5"/>
      <c r="M43" s="5"/>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row>
    <row r="44" spans="1:88" x14ac:dyDescent="0.25">
      <c r="A44" s="5"/>
      <c r="B44" s="5"/>
      <c r="C44" s="5"/>
      <c r="D44" s="5"/>
      <c r="E44" s="5"/>
      <c r="F44" s="5"/>
      <c r="G44" s="5"/>
      <c r="H44" s="5"/>
      <c r="I44" s="5"/>
      <c r="J44" s="5"/>
      <c r="K44" s="5"/>
      <c r="L44" s="5"/>
      <c r="M44" s="5"/>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row>
    <row r="45" spans="1:88" x14ac:dyDescent="0.25">
      <c r="A45" s="5"/>
      <c r="B45" s="5"/>
      <c r="C45" s="5"/>
      <c r="D45" s="5"/>
      <c r="E45" s="5"/>
      <c r="F45" s="5"/>
      <c r="G45" s="5"/>
      <c r="H45" s="5"/>
      <c r="I45" s="5"/>
      <c r="J45" s="5"/>
      <c r="K45" s="5"/>
      <c r="L45" s="5"/>
      <c r="M45" s="5"/>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row>
    <row r="46" spans="1:88" x14ac:dyDescent="0.25">
      <c r="A46" s="5"/>
      <c r="B46" s="5"/>
      <c r="C46" s="5"/>
      <c r="D46" s="5"/>
      <c r="E46" s="5"/>
      <c r="F46" s="5"/>
      <c r="G46" s="5"/>
      <c r="H46" s="5"/>
      <c r="I46" s="5"/>
      <c r="J46" s="5"/>
      <c r="K46" s="5"/>
      <c r="L46" s="5"/>
      <c r="M46" s="5"/>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row>
    <row r="47" spans="1:88" x14ac:dyDescent="0.25">
      <c r="A47" s="5"/>
      <c r="B47" s="5"/>
      <c r="C47" s="5"/>
      <c r="D47" s="5"/>
      <c r="E47" s="5"/>
      <c r="F47" s="5"/>
      <c r="G47" s="5"/>
      <c r="H47" s="5"/>
      <c r="I47" s="5"/>
      <c r="J47" s="5"/>
      <c r="K47" s="5"/>
      <c r="L47" s="5"/>
      <c r="M47" s="5"/>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row>
    <row r="48" spans="1:88" x14ac:dyDescent="0.25">
      <c r="A48" s="5"/>
      <c r="B48" s="5"/>
      <c r="C48" s="5"/>
      <c r="D48" s="5"/>
      <c r="E48" s="5"/>
      <c r="F48" s="5"/>
      <c r="G48" s="5"/>
      <c r="H48" s="5"/>
      <c r="I48" s="5"/>
      <c r="J48" s="5"/>
      <c r="K48" s="5"/>
      <c r="L48" s="5"/>
      <c r="M48" s="5"/>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row>
    <row r="49" spans="1:88" x14ac:dyDescent="0.25">
      <c r="A49" s="5"/>
      <c r="B49" s="5"/>
      <c r="C49" s="5"/>
      <c r="D49" s="5"/>
      <c r="E49" s="5"/>
      <c r="F49" s="5"/>
      <c r="G49" s="5"/>
      <c r="H49" s="5"/>
      <c r="I49" s="5"/>
      <c r="J49" s="5"/>
      <c r="K49" s="5"/>
      <c r="L49" s="5"/>
      <c r="M49" s="5"/>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row>
    <row r="50" spans="1:88" x14ac:dyDescent="0.25">
      <c r="A50" s="5"/>
      <c r="B50" s="5"/>
      <c r="C50" s="5"/>
      <c r="D50" s="5"/>
      <c r="E50" s="5"/>
      <c r="F50" s="5"/>
      <c r="G50" s="5"/>
      <c r="H50" s="5"/>
      <c r="I50" s="5"/>
      <c r="J50" s="5"/>
      <c r="K50" s="5"/>
      <c r="L50" s="5"/>
      <c r="M50" s="5"/>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row>
    <row r="51" spans="1:88" x14ac:dyDescent="0.25">
      <c r="A51" s="5"/>
      <c r="B51" s="5"/>
      <c r="C51" s="5"/>
      <c r="D51" s="5"/>
      <c r="E51" s="5"/>
      <c r="F51" s="5"/>
      <c r="G51" s="5"/>
      <c r="H51" s="5"/>
      <c r="I51" s="5"/>
      <c r="J51" s="5"/>
      <c r="K51" s="5"/>
      <c r="L51" s="5"/>
      <c r="M51" s="5"/>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row>
    <row r="52" spans="1:88" x14ac:dyDescent="0.25">
      <c r="A52" s="5"/>
      <c r="B52" s="5"/>
      <c r="C52" s="5"/>
      <c r="D52" s="5"/>
      <c r="E52" s="5"/>
      <c r="F52" s="5"/>
      <c r="G52" s="5"/>
      <c r="H52" s="5"/>
      <c r="I52" s="5"/>
      <c r="J52" s="5"/>
      <c r="K52" s="5"/>
      <c r="L52" s="5"/>
      <c r="M52" s="5"/>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row>
    <row r="53" spans="1:88" x14ac:dyDescent="0.25">
      <c r="A53" s="5"/>
      <c r="B53" s="5"/>
      <c r="C53" s="5"/>
      <c r="D53" s="5"/>
      <c r="E53" s="5"/>
      <c r="F53" s="5"/>
      <c r="G53" s="5"/>
      <c r="H53" s="5"/>
      <c r="I53" s="5"/>
      <c r="J53" s="5"/>
      <c r="K53" s="5"/>
      <c r="L53" s="5"/>
      <c r="M53" s="5"/>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
      <c r="BK53" s="2"/>
      <c r="BL53" s="2"/>
      <c r="BM53" s="2"/>
      <c r="BN53" s="2"/>
      <c r="BO53" s="2"/>
      <c r="BP53" s="2"/>
      <c r="BQ53" s="2"/>
      <c r="BR53" s="2"/>
      <c r="BS53" s="2"/>
      <c r="BT53" s="2"/>
      <c r="BU53" s="2"/>
      <c r="BV53" s="2"/>
      <c r="BW53" s="2"/>
      <c r="BX53" s="2"/>
      <c r="BY53" s="2"/>
      <c r="BZ53" s="2"/>
      <c r="CA53" s="2"/>
      <c r="CB53" s="2"/>
      <c r="CC53" s="2"/>
      <c r="CD53" s="2"/>
      <c r="CE53" s="2"/>
      <c r="CF53" s="2"/>
      <c r="CG53" s="2"/>
      <c r="CH53" s="2"/>
      <c r="CI53" s="2"/>
      <c r="CJ53" s="2"/>
    </row>
    <row r="54" spans="1:88" x14ac:dyDescent="0.25">
      <c r="A54" s="5"/>
      <c r="B54" s="5"/>
      <c r="C54" s="5"/>
      <c r="D54" s="5"/>
      <c r="E54" s="5"/>
      <c r="F54" s="5"/>
      <c r="G54" s="5"/>
      <c r="H54" s="5"/>
      <c r="I54" s="5"/>
      <c r="J54" s="5"/>
      <c r="K54" s="5"/>
      <c r="L54" s="5"/>
      <c r="M54" s="5"/>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row>
    <row r="55" spans="1:88" x14ac:dyDescent="0.25">
      <c r="A55" s="5"/>
      <c r="B55" s="5"/>
      <c r="C55" s="5"/>
      <c r="D55" s="5"/>
      <c r="E55" s="5"/>
      <c r="F55" s="5"/>
      <c r="G55" s="5"/>
      <c r="H55" s="5"/>
      <c r="I55" s="5"/>
      <c r="J55" s="5"/>
      <c r="K55" s="5"/>
      <c r="L55" s="5"/>
      <c r="M55" s="5"/>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
      <c r="BK55" s="2"/>
      <c r="BL55" s="2"/>
      <c r="BM55" s="2"/>
      <c r="BN55" s="2"/>
      <c r="BO55" s="2"/>
      <c r="BP55" s="2"/>
      <c r="BQ55" s="2"/>
      <c r="BR55" s="2"/>
      <c r="BS55" s="2"/>
      <c r="BT55" s="2"/>
      <c r="BU55" s="2"/>
      <c r="BV55" s="2"/>
      <c r="BW55" s="2"/>
      <c r="BX55" s="2"/>
      <c r="BY55" s="2"/>
      <c r="BZ55" s="2"/>
      <c r="CA55" s="2"/>
      <c r="CB55" s="2"/>
      <c r="CC55" s="2"/>
      <c r="CD55" s="2"/>
      <c r="CE55" s="2"/>
      <c r="CF55" s="2"/>
      <c r="CG55" s="2"/>
      <c r="CH55" s="2"/>
      <c r="CI55" s="2"/>
      <c r="CJ55" s="2"/>
    </row>
    <row r="56" spans="1:88" x14ac:dyDescent="0.25">
      <c r="A56" s="5"/>
      <c r="B56" s="5"/>
      <c r="C56" s="5"/>
      <c r="D56" s="5"/>
      <c r="E56" s="5"/>
      <c r="F56" s="5"/>
      <c r="G56" s="5"/>
      <c r="H56" s="5"/>
      <c r="I56" s="5"/>
      <c r="J56" s="5"/>
      <c r="K56" s="5"/>
      <c r="L56" s="5"/>
      <c r="M56" s="5"/>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c r="BA56" s="2"/>
      <c r="BB56" s="2"/>
      <c r="BC56" s="2"/>
      <c r="BD56" s="2"/>
      <c r="BE56" s="2"/>
      <c r="BF56" s="2"/>
      <c r="BG56" s="2"/>
      <c r="BH56" s="2"/>
      <c r="BI56" s="2"/>
      <c r="BJ56" s="2"/>
      <c r="BK56" s="2"/>
      <c r="BL56" s="2"/>
      <c r="BM56" s="2"/>
      <c r="BN56" s="2"/>
      <c r="BO56" s="2"/>
      <c r="BP56" s="2"/>
      <c r="BQ56" s="2"/>
      <c r="BR56" s="2"/>
      <c r="BS56" s="2"/>
      <c r="BT56" s="2"/>
      <c r="BU56" s="2"/>
      <c r="BV56" s="2"/>
      <c r="BW56" s="2"/>
      <c r="BX56" s="2"/>
      <c r="BY56" s="2"/>
      <c r="BZ56" s="2"/>
      <c r="CA56" s="2"/>
      <c r="CB56" s="2"/>
      <c r="CC56" s="2"/>
      <c r="CD56" s="2"/>
      <c r="CE56" s="2"/>
      <c r="CF56" s="2"/>
      <c r="CG56" s="2"/>
      <c r="CH56" s="2"/>
      <c r="CI56" s="2"/>
      <c r="CJ56" s="2"/>
    </row>
    <row r="57" spans="1:88" x14ac:dyDescent="0.25">
      <c r="A57" s="5"/>
      <c r="B57" s="5"/>
      <c r="C57" s="5"/>
      <c r="D57" s="5"/>
      <c r="E57" s="5"/>
      <c r="F57" s="5"/>
      <c r="G57" s="5"/>
      <c r="H57" s="5"/>
      <c r="I57" s="5"/>
      <c r="J57" s="5"/>
      <c r="K57" s="5"/>
      <c r="L57" s="5"/>
      <c r="M57" s="5"/>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row>
    <row r="58" spans="1:88" x14ac:dyDescent="0.25">
      <c r="A58" s="5"/>
      <c r="B58" s="5"/>
      <c r="C58" s="5"/>
      <c r="D58" s="5"/>
      <c r="E58" s="5"/>
      <c r="F58" s="5"/>
      <c r="G58" s="5"/>
      <c r="H58" s="5"/>
      <c r="I58" s="5"/>
      <c r="J58" s="5"/>
      <c r="K58" s="5"/>
      <c r="L58" s="5"/>
      <c r="M58" s="5"/>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row>
    <row r="59" spans="1:88" x14ac:dyDescent="0.25">
      <c r="A59" s="5"/>
      <c r="B59" s="5"/>
      <c r="C59" s="5"/>
      <c r="D59" s="5"/>
      <c r="E59" s="5"/>
      <c r="F59" s="5"/>
      <c r="G59" s="5"/>
      <c r="H59" s="5"/>
      <c r="I59" s="5"/>
      <c r="J59" s="5"/>
      <c r="K59" s="5"/>
      <c r="L59" s="5"/>
      <c r="M59" s="5"/>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S59" s="2"/>
      <c r="BT59" s="2"/>
      <c r="BU59" s="2"/>
      <c r="BV59" s="2"/>
      <c r="BW59" s="2"/>
      <c r="BX59" s="2"/>
      <c r="BY59" s="2"/>
      <c r="BZ59" s="2"/>
      <c r="CA59" s="2"/>
      <c r="CB59" s="2"/>
      <c r="CC59" s="2"/>
      <c r="CD59" s="2"/>
      <c r="CE59" s="2"/>
      <c r="CF59" s="2"/>
      <c r="CG59" s="2"/>
      <c r="CH59" s="2"/>
      <c r="CI59" s="2"/>
      <c r="CJ59" s="2"/>
    </row>
    <row r="60" spans="1:88" x14ac:dyDescent="0.25">
      <c r="A60" s="5"/>
      <c r="B60" s="5"/>
      <c r="C60" s="5"/>
      <c r="D60" s="5"/>
      <c r="E60" s="5"/>
      <c r="F60" s="5"/>
      <c r="G60" s="5"/>
      <c r="H60" s="5"/>
      <c r="I60" s="5"/>
      <c r="J60" s="5"/>
      <c r="K60" s="5"/>
      <c r="L60" s="5"/>
      <c r="M60" s="5"/>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S60" s="2"/>
      <c r="BT60" s="2"/>
      <c r="BU60" s="2"/>
      <c r="BV60" s="2"/>
      <c r="BW60" s="2"/>
      <c r="BX60" s="2"/>
      <c r="BY60" s="2"/>
      <c r="BZ60" s="2"/>
      <c r="CA60" s="2"/>
      <c r="CB60" s="2"/>
      <c r="CC60" s="2"/>
      <c r="CD60" s="2"/>
      <c r="CE60" s="2"/>
      <c r="CF60" s="2"/>
      <c r="CG60" s="2"/>
      <c r="CH60" s="2"/>
      <c r="CI60" s="2"/>
      <c r="CJ60" s="2"/>
    </row>
    <row r="61" spans="1:88" x14ac:dyDescent="0.25">
      <c r="A61" s="5"/>
      <c r="B61" s="5"/>
      <c r="C61" s="5"/>
      <c r="D61" s="5"/>
      <c r="E61" s="5"/>
      <c r="F61" s="5"/>
      <c r="G61" s="5"/>
      <c r="H61" s="5"/>
      <c r="I61" s="5"/>
      <c r="J61" s="5"/>
      <c r="K61" s="5"/>
      <c r="L61" s="5"/>
      <c r="M61" s="5"/>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row>
    <row r="62" spans="1:88" x14ac:dyDescent="0.25">
      <c r="A62" s="5"/>
      <c r="B62" s="5"/>
      <c r="C62" s="5"/>
      <c r="D62" s="5"/>
      <c r="E62" s="5"/>
      <c r="F62" s="5"/>
      <c r="G62" s="5"/>
      <c r="H62" s="5"/>
      <c r="I62" s="5"/>
      <c r="J62" s="5"/>
      <c r="K62" s="5"/>
      <c r="L62" s="5"/>
      <c r="M62" s="5"/>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row>
    <row r="63" spans="1:88" x14ac:dyDescent="0.25">
      <c r="A63" s="5"/>
      <c r="B63" s="5"/>
      <c r="C63" s="5"/>
      <c r="D63" s="5"/>
      <c r="E63" s="5"/>
      <c r="F63" s="5"/>
      <c r="G63" s="5"/>
      <c r="H63" s="5"/>
      <c r="I63" s="5"/>
      <c r="J63" s="5"/>
      <c r="K63" s="5"/>
      <c r="L63" s="5"/>
      <c r="M63" s="5"/>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row>
    <row r="64" spans="1:88" x14ac:dyDescent="0.25">
      <c r="A64" s="5"/>
      <c r="B64" s="5"/>
      <c r="C64" s="5"/>
      <c r="D64" s="5"/>
      <c r="E64" s="5"/>
      <c r="F64" s="5"/>
      <c r="G64" s="5"/>
      <c r="H64" s="5"/>
      <c r="I64" s="5"/>
      <c r="J64" s="5"/>
      <c r="K64" s="5"/>
      <c r="L64" s="5"/>
      <c r="M64" s="5"/>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row>
    <row r="65" spans="1:88" x14ac:dyDescent="0.25">
      <c r="A65" s="5"/>
      <c r="B65" s="5"/>
      <c r="C65" s="5"/>
      <c r="D65" s="5"/>
      <c r="E65" s="5"/>
      <c r="F65" s="5"/>
      <c r="G65" s="5"/>
      <c r="H65" s="5"/>
      <c r="I65" s="5"/>
      <c r="J65" s="5"/>
      <c r="K65" s="5"/>
      <c r="L65" s="5"/>
      <c r="M65" s="5"/>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row>
    <row r="66" spans="1:88" x14ac:dyDescent="0.25">
      <c r="A66" s="5"/>
      <c r="B66" s="5"/>
      <c r="C66" s="5"/>
      <c r="D66" s="5"/>
      <c r="E66" s="5"/>
      <c r="F66" s="5"/>
      <c r="G66" s="5"/>
      <c r="H66" s="5"/>
      <c r="I66" s="5"/>
      <c r="J66" s="5"/>
      <c r="K66" s="5"/>
      <c r="L66" s="5"/>
      <c r="M66" s="5"/>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row>
    <row r="67" spans="1:88" x14ac:dyDescent="0.25">
      <c r="A67" s="5"/>
      <c r="B67" s="5"/>
      <c r="C67" s="5"/>
      <c r="D67" s="5"/>
      <c r="E67" s="5"/>
      <c r="F67" s="5"/>
      <c r="G67" s="5"/>
      <c r="H67" s="5"/>
      <c r="I67" s="5"/>
      <c r="J67" s="5"/>
      <c r="K67" s="5"/>
      <c r="L67" s="5"/>
      <c r="M67" s="5"/>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row>
    <row r="68" spans="1:88" x14ac:dyDescent="0.25">
      <c r="A68" s="5"/>
      <c r="B68" s="5"/>
      <c r="C68" s="5"/>
      <c r="D68" s="5"/>
      <c r="E68" s="5"/>
      <c r="F68" s="5"/>
      <c r="G68" s="5"/>
      <c r="H68" s="5"/>
      <c r="I68" s="5"/>
      <c r="J68" s="5"/>
      <c r="K68" s="5"/>
      <c r="L68" s="5"/>
      <c r="M68" s="5"/>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row>
    <row r="69" spans="1:88" x14ac:dyDescent="0.25">
      <c r="A69" s="5"/>
      <c r="B69" s="5"/>
      <c r="C69" s="5"/>
      <c r="D69" s="5"/>
      <c r="E69" s="5"/>
      <c r="F69" s="5"/>
      <c r="G69" s="5"/>
      <c r="H69" s="5"/>
      <c r="I69" s="5"/>
      <c r="J69" s="5"/>
      <c r="K69" s="5"/>
      <c r="L69" s="5"/>
      <c r="M69" s="5"/>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row>
    <row r="70" spans="1:88" x14ac:dyDescent="0.25">
      <c r="A70" s="5"/>
      <c r="B70" s="5"/>
      <c r="C70" s="5"/>
      <c r="D70" s="5"/>
      <c r="E70" s="5"/>
      <c r="F70" s="5"/>
      <c r="G70" s="5"/>
      <c r="H70" s="5"/>
      <c r="I70" s="5"/>
      <c r="J70" s="5"/>
      <c r="K70" s="5"/>
      <c r="L70" s="5"/>
      <c r="M70" s="5"/>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row>
    <row r="71" spans="1:88" x14ac:dyDescent="0.25">
      <c r="A71" s="5"/>
      <c r="B71" s="5"/>
      <c r="C71" s="5"/>
      <c r="D71" s="5"/>
      <c r="E71" s="5"/>
      <c r="F71" s="5"/>
      <c r="G71" s="5"/>
      <c r="H71" s="5"/>
      <c r="I71" s="5"/>
      <c r="J71" s="5"/>
      <c r="K71" s="5"/>
      <c r="L71" s="5"/>
      <c r="M71" s="5"/>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row>
    <row r="72" spans="1:88" x14ac:dyDescent="0.25">
      <c r="A72" s="5"/>
      <c r="B72" s="5"/>
      <c r="C72" s="5"/>
      <c r="D72" s="5"/>
      <c r="E72" s="5"/>
      <c r="F72" s="5"/>
      <c r="G72" s="5"/>
      <c r="H72" s="5"/>
      <c r="I72" s="5"/>
      <c r="J72" s="5"/>
      <c r="K72" s="5"/>
      <c r="L72" s="5"/>
      <c r="M72" s="5"/>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row>
    <row r="73" spans="1:88" x14ac:dyDescent="0.25">
      <c r="A73" s="5"/>
      <c r="B73" s="5"/>
      <c r="C73" s="5"/>
      <c r="D73" s="5"/>
      <c r="E73" s="5"/>
      <c r="F73" s="5"/>
      <c r="G73" s="5"/>
      <c r="H73" s="5"/>
      <c r="I73" s="5"/>
      <c r="J73" s="5"/>
      <c r="K73" s="5"/>
      <c r="L73" s="5"/>
      <c r="M73" s="5"/>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row>
    <row r="74" spans="1:88" x14ac:dyDescent="0.25">
      <c r="A74" s="5"/>
      <c r="B74" s="5"/>
      <c r="C74" s="5"/>
      <c r="D74" s="5"/>
      <c r="E74" s="5"/>
      <c r="F74" s="5"/>
      <c r="G74" s="5"/>
      <c r="H74" s="5"/>
      <c r="I74" s="5"/>
      <c r="J74" s="5"/>
      <c r="K74" s="5"/>
      <c r="L74" s="5"/>
      <c r="M74" s="5"/>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row>
    <row r="75" spans="1:88" x14ac:dyDescent="0.25">
      <c r="A75" s="5"/>
      <c r="B75" s="5"/>
      <c r="C75" s="5"/>
      <c r="D75" s="5"/>
      <c r="E75" s="5"/>
      <c r="F75" s="5"/>
      <c r="G75" s="5"/>
      <c r="H75" s="5"/>
      <c r="I75" s="5"/>
      <c r="J75" s="5"/>
      <c r="K75" s="5"/>
      <c r="L75" s="5"/>
      <c r="M75" s="5"/>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row>
    <row r="76" spans="1:88" x14ac:dyDescent="0.25">
      <c r="A76" s="5"/>
      <c r="B76" s="5"/>
      <c r="C76" s="5"/>
      <c r="D76" s="5"/>
      <c r="E76" s="5"/>
      <c r="F76" s="5"/>
      <c r="G76" s="5"/>
      <c r="H76" s="5"/>
      <c r="I76" s="5"/>
      <c r="J76" s="5"/>
      <c r="K76" s="5"/>
      <c r="L76" s="5"/>
      <c r="M76" s="5"/>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row>
    <row r="77" spans="1:88" x14ac:dyDescent="0.25">
      <c r="A77" s="5"/>
      <c r="B77" s="5"/>
      <c r="C77" s="5"/>
      <c r="D77" s="5"/>
      <c r="E77" s="5"/>
      <c r="F77" s="5"/>
      <c r="G77" s="5"/>
      <c r="H77" s="5"/>
      <c r="I77" s="5"/>
      <c r="J77" s="5"/>
      <c r="K77" s="5"/>
      <c r="L77" s="5"/>
      <c r="M77" s="5"/>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
      <c r="BK77" s="2"/>
      <c r="BL77" s="2"/>
      <c r="BM77" s="2"/>
      <c r="BN77" s="2"/>
      <c r="BO77" s="2"/>
      <c r="BP77" s="2"/>
      <c r="BQ77" s="2"/>
      <c r="BR77" s="2"/>
      <c r="BS77" s="2"/>
      <c r="BT77" s="2"/>
      <c r="BU77" s="2"/>
      <c r="BV77" s="2"/>
      <c r="BW77" s="2"/>
      <c r="BX77" s="2"/>
      <c r="BY77" s="2"/>
      <c r="BZ77" s="2"/>
      <c r="CA77" s="2"/>
      <c r="CB77" s="2"/>
      <c r="CC77" s="2"/>
      <c r="CD77" s="2"/>
      <c r="CE77" s="2"/>
      <c r="CF77" s="2"/>
      <c r="CG77" s="2"/>
      <c r="CH77" s="2"/>
      <c r="CI77" s="2"/>
      <c r="CJ77" s="2"/>
    </row>
    <row r="78" spans="1:88" x14ac:dyDescent="0.25">
      <c r="A78" s="5"/>
      <c r="B78" s="5"/>
      <c r="C78" s="5"/>
      <c r="D78" s="5"/>
      <c r="E78" s="5"/>
      <c r="F78" s="5"/>
      <c r="G78" s="5"/>
      <c r="H78" s="5"/>
      <c r="I78" s="5"/>
      <c r="J78" s="5"/>
      <c r="K78" s="5"/>
      <c r="L78" s="5"/>
      <c r="M78" s="5"/>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
      <c r="BK78" s="2"/>
      <c r="BL78" s="2"/>
      <c r="BM78" s="2"/>
      <c r="BN78" s="2"/>
      <c r="BO78" s="2"/>
      <c r="BP78" s="2"/>
      <c r="BQ78" s="2"/>
      <c r="BR78" s="2"/>
      <c r="BS78" s="2"/>
      <c r="BT78" s="2"/>
      <c r="BU78" s="2"/>
      <c r="BV78" s="2"/>
      <c r="BW78" s="2"/>
      <c r="BX78" s="2"/>
      <c r="BY78" s="2"/>
      <c r="BZ78" s="2"/>
      <c r="CA78" s="2"/>
      <c r="CB78" s="2"/>
      <c r="CC78" s="2"/>
      <c r="CD78" s="2"/>
      <c r="CE78" s="2"/>
      <c r="CF78" s="2"/>
      <c r="CG78" s="2"/>
      <c r="CH78" s="2"/>
      <c r="CI78" s="2"/>
      <c r="CJ78" s="2"/>
    </row>
    <row r="79" spans="1:88" x14ac:dyDescent="0.25">
      <c r="A79" s="5"/>
      <c r="B79" s="5"/>
      <c r="C79" s="5"/>
      <c r="D79" s="5"/>
      <c r="E79" s="5"/>
      <c r="F79" s="5"/>
      <c r="G79" s="5"/>
      <c r="H79" s="5"/>
      <c r="I79" s="5"/>
      <c r="J79" s="5"/>
      <c r="K79" s="5"/>
      <c r="L79" s="5"/>
      <c r="M79" s="5"/>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row>
    <row r="80" spans="1:88" x14ac:dyDescent="0.25">
      <c r="A80" s="5"/>
      <c r="B80" s="5"/>
      <c r="C80" s="5"/>
      <c r="D80" s="5"/>
      <c r="E80" s="5"/>
      <c r="F80" s="5"/>
      <c r="G80" s="5"/>
      <c r="H80" s="5"/>
      <c r="I80" s="5"/>
      <c r="J80" s="5"/>
      <c r="K80" s="5"/>
      <c r="L80" s="5"/>
      <c r="M80" s="5"/>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c r="BA80" s="2"/>
      <c r="BB80" s="2"/>
      <c r="BC80" s="2"/>
      <c r="BD80" s="2"/>
      <c r="BE80" s="2"/>
      <c r="BF80" s="2"/>
      <c r="BG80" s="2"/>
      <c r="BH80" s="2"/>
      <c r="BI80" s="2"/>
      <c r="BJ80" s="2"/>
      <c r="BK80" s="2"/>
      <c r="BL80" s="2"/>
      <c r="BM80" s="2"/>
      <c r="BN80" s="2"/>
      <c r="BO80" s="2"/>
      <c r="BP80" s="2"/>
      <c r="BQ80" s="2"/>
      <c r="BR80" s="2"/>
      <c r="BS80" s="2"/>
      <c r="BT80" s="2"/>
      <c r="BU80" s="2"/>
      <c r="BV80" s="2"/>
      <c r="BW80" s="2"/>
      <c r="BX80" s="2"/>
      <c r="BY80" s="2"/>
      <c r="BZ80" s="2"/>
      <c r="CA80" s="2"/>
      <c r="CB80" s="2"/>
      <c r="CC80" s="2"/>
      <c r="CD80" s="2"/>
      <c r="CE80" s="2"/>
      <c r="CF80" s="2"/>
      <c r="CG80" s="2"/>
      <c r="CH80" s="2"/>
      <c r="CI80" s="2"/>
      <c r="CJ80" s="2"/>
    </row>
    <row r="81" spans="1:88" x14ac:dyDescent="0.25">
      <c r="A81" s="5"/>
      <c r="B81" s="5"/>
      <c r="C81" s="5"/>
      <c r="D81" s="5"/>
      <c r="E81" s="5"/>
      <c r="F81" s="5"/>
      <c r="G81" s="5"/>
      <c r="H81" s="5"/>
      <c r="I81" s="5"/>
      <c r="J81" s="5"/>
      <c r="K81" s="5"/>
      <c r="L81" s="5"/>
      <c r="M81" s="5"/>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row>
    <row r="82" spans="1:88" x14ac:dyDescent="0.25">
      <c r="A82" s="5"/>
      <c r="B82" s="5"/>
      <c r="C82" s="5"/>
      <c r="D82" s="5"/>
      <c r="E82" s="5"/>
      <c r="F82" s="5"/>
      <c r="G82" s="5"/>
      <c r="H82" s="5"/>
      <c r="I82" s="5"/>
      <c r="J82" s="5"/>
      <c r="K82" s="5"/>
      <c r="L82" s="5"/>
      <c r="M82" s="5"/>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c r="BA82" s="2"/>
      <c r="BB82" s="2"/>
      <c r="BC82" s="2"/>
      <c r="BD82" s="2"/>
      <c r="BE82" s="2"/>
      <c r="BF82" s="2"/>
      <c r="BG82" s="2"/>
      <c r="BH82" s="2"/>
      <c r="BI82" s="2"/>
      <c r="BJ82" s="2"/>
      <c r="BK82" s="2"/>
      <c r="BL82" s="2"/>
      <c r="BM82" s="2"/>
      <c r="BN82" s="2"/>
      <c r="BO82" s="2"/>
      <c r="BP82" s="2"/>
      <c r="BQ82" s="2"/>
      <c r="BR82" s="2"/>
      <c r="BS82" s="2"/>
      <c r="BT82" s="2"/>
      <c r="BU82" s="2"/>
      <c r="BV82" s="2"/>
      <c r="BW82" s="2"/>
      <c r="BX82" s="2"/>
      <c r="BY82" s="2"/>
      <c r="BZ82" s="2"/>
      <c r="CA82" s="2"/>
      <c r="CB82" s="2"/>
      <c r="CC82" s="2"/>
      <c r="CD82" s="2"/>
      <c r="CE82" s="2"/>
      <c r="CF82" s="2"/>
      <c r="CG82" s="2"/>
      <c r="CH82" s="2"/>
      <c r="CI82" s="2"/>
      <c r="CJ82" s="2"/>
    </row>
    <row r="83" spans="1:88" x14ac:dyDescent="0.25">
      <c r="A83" s="5"/>
      <c r="B83" s="5"/>
      <c r="C83" s="5"/>
      <c r="D83" s="5"/>
      <c r="E83" s="5"/>
      <c r="F83" s="5"/>
      <c r="G83" s="5"/>
      <c r="H83" s="5"/>
      <c r="I83" s="5"/>
      <c r="J83" s="5"/>
      <c r="K83" s="5"/>
      <c r="L83" s="5"/>
      <c r="M83" s="5"/>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c r="AZ83" s="2"/>
      <c r="BA83" s="2"/>
      <c r="BB83" s="2"/>
      <c r="BC83" s="2"/>
      <c r="BD83" s="2"/>
      <c r="BE83" s="2"/>
      <c r="BF83" s="2"/>
      <c r="BG83" s="2"/>
      <c r="BH83" s="2"/>
      <c r="BI83" s="2"/>
      <c r="BJ83" s="2"/>
      <c r="BK83" s="2"/>
      <c r="BL83" s="2"/>
      <c r="BM83" s="2"/>
      <c r="BN83" s="2"/>
      <c r="BO83" s="2"/>
      <c r="BP83" s="2"/>
      <c r="BQ83" s="2"/>
      <c r="BR83" s="2"/>
      <c r="BS83" s="2"/>
      <c r="BT83" s="2"/>
      <c r="BU83" s="2"/>
      <c r="BV83" s="2"/>
      <c r="BW83" s="2"/>
      <c r="BX83" s="2"/>
      <c r="BY83" s="2"/>
      <c r="BZ83" s="2"/>
      <c r="CA83" s="2"/>
      <c r="CB83" s="2"/>
      <c r="CC83" s="2"/>
      <c r="CD83" s="2"/>
      <c r="CE83" s="2"/>
      <c r="CF83" s="2"/>
      <c r="CG83" s="2"/>
      <c r="CH83" s="2"/>
      <c r="CI83" s="2"/>
      <c r="CJ83" s="2"/>
    </row>
    <row r="84" spans="1:88" x14ac:dyDescent="0.25">
      <c r="A84" s="5"/>
      <c r="B84" s="5"/>
      <c r="C84" s="5"/>
      <c r="D84" s="5"/>
      <c r="E84" s="5"/>
      <c r="F84" s="5"/>
      <c r="G84" s="5"/>
      <c r="H84" s="5"/>
      <c r="I84" s="5"/>
      <c r="J84" s="5"/>
      <c r="K84" s="5"/>
      <c r="L84" s="5"/>
      <c r="M84" s="5"/>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c r="AT84" s="2"/>
      <c r="AU84" s="2"/>
      <c r="AV84" s="2"/>
      <c r="AW84" s="2"/>
      <c r="AX84" s="2"/>
      <c r="AY84" s="2"/>
      <c r="AZ84" s="2"/>
      <c r="BA84" s="2"/>
      <c r="BB84" s="2"/>
      <c r="BC84" s="2"/>
      <c r="BD84" s="2"/>
      <c r="BE84" s="2"/>
      <c r="BF84" s="2"/>
      <c r="BG84" s="2"/>
      <c r="BH84" s="2"/>
      <c r="BI84" s="2"/>
      <c r="BJ84" s="2"/>
      <c r="BK84" s="2"/>
      <c r="BL84" s="2"/>
      <c r="BM84" s="2"/>
      <c r="BN84" s="2"/>
      <c r="BO84" s="2"/>
      <c r="BP84" s="2"/>
      <c r="BQ84" s="2"/>
      <c r="BR84" s="2"/>
      <c r="BS84" s="2"/>
      <c r="BT84" s="2"/>
      <c r="BU84" s="2"/>
      <c r="BV84" s="2"/>
      <c r="BW84" s="2"/>
      <c r="BX84" s="2"/>
      <c r="BY84" s="2"/>
      <c r="BZ84" s="2"/>
      <c r="CA84" s="2"/>
      <c r="CB84" s="2"/>
      <c r="CC84" s="2"/>
      <c r="CD84" s="2"/>
      <c r="CE84" s="2"/>
      <c r="CF84" s="2"/>
      <c r="CG84" s="2"/>
      <c r="CH84" s="2"/>
      <c r="CI84" s="2"/>
      <c r="CJ84" s="2"/>
    </row>
    <row r="85" spans="1:88" x14ac:dyDescent="0.25">
      <c r="A85" s="5"/>
      <c r="B85" s="5"/>
      <c r="C85" s="5"/>
      <c r="D85" s="5"/>
      <c r="E85" s="5"/>
      <c r="F85" s="5"/>
      <c r="G85" s="5"/>
      <c r="H85" s="5"/>
      <c r="I85" s="5"/>
      <c r="J85" s="5"/>
      <c r="K85" s="5"/>
      <c r="L85" s="5"/>
      <c r="M85" s="5"/>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c r="AT85" s="2"/>
      <c r="AU85" s="2"/>
      <c r="AV85" s="2"/>
      <c r="AW85" s="2"/>
      <c r="AX85" s="2"/>
      <c r="AY85" s="2"/>
      <c r="AZ85" s="2"/>
      <c r="BA85" s="2"/>
      <c r="BB85" s="2"/>
      <c r="BC85" s="2"/>
      <c r="BD85" s="2"/>
      <c r="BE85" s="2"/>
      <c r="BF85" s="2"/>
      <c r="BG85" s="2"/>
      <c r="BH85" s="2"/>
      <c r="BI85" s="2"/>
      <c r="BJ85" s="2"/>
      <c r="BK85" s="2"/>
      <c r="BL85" s="2"/>
      <c r="BM85" s="2"/>
      <c r="BN85" s="2"/>
      <c r="BO85" s="2"/>
      <c r="BP85" s="2"/>
      <c r="BQ85" s="2"/>
      <c r="BR85" s="2"/>
      <c r="BS85" s="2"/>
      <c r="BT85" s="2"/>
      <c r="BU85" s="2"/>
      <c r="BV85" s="2"/>
      <c r="BW85" s="2"/>
      <c r="BX85" s="2"/>
      <c r="BY85" s="2"/>
      <c r="BZ85" s="2"/>
      <c r="CA85" s="2"/>
      <c r="CB85" s="2"/>
      <c r="CC85" s="2"/>
      <c r="CD85" s="2"/>
      <c r="CE85" s="2"/>
      <c r="CF85" s="2"/>
      <c r="CG85" s="2"/>
      <c r="CH85" s="2"/>
      <c r="CI85" s="2"/>
      <c r="CJ85" s="2"/>
    </row>
    <row r="86" spans="1:88" x14ac:dyDescent="0.25">
      <c r="A86" s="5"/>
      <c r="B86" s="5"/>
      <c r="C86" s="5"/>
      <c r="D86" s="5"/>
      <c r="E86" s="5"/>
      <c r="F86" s="5"/>
      <c r="G86" s="5"/>
      <c r="H86" s="5"/>
      <c r="I86" s="5"/>
      <c r="J86" s="5"/>
      <c r="K86" s="5"/>
      <c r="L86" s="5"/>
      <c r="M86" s="5"/>
      <c r="N86" s="2"/>
      <c r="O86" s="2"/>
      <c r="P86" s="2"/>
      <c r="Q86" s="2"/>
      <c r="R86" s="2"/>
      <c r="S86" s="2"/>
      <c r="T86" s="2"/>
      <c r="U86" s="2"/>
      <c r="V86" s="2"/>
      <c r="W86" s="2"/>
      <c r="X86" s="2"/>
      <c r="Y86" s="2"/>
      <c r="Z86" s="2"/>
      <c r="AA86" s="2"/>
      <c r="AB86" s="2"/>
      <c r="AC86" s="2"/>
      <c r="AD86" s="2"/>
      <c r="AE86" s="2"/>
      <c r="AF86" s="2"/>
      <c r="AG86" s="2"/>
      <c r="AH86" s="2"/>
      <c r="AI86" s="2"/>
      <c r="AJ86" s="2"/>
      <c r="AK86" s="2"/>
      <c r="AL86" s="2"/>
      <c r="AM86" s="2"/>
      <c r="AN86" s="2"/>
      <c r="AO86" s="2"/>
      <c r="AP86" s="2"/>
      <c r="AQ86" s="2"/>
      <c r="AR86" s="2"/>
      <c r="AS86" s="2"/>
      <c r="AT86" s="2"/>
      <c r="AU86" s="2"/>
      <c r="AV86" s="2"/>
      <c r="AW86" s="2"/>
      <c r="AX86" s="2"/>
      <c r="AY86" s="2"/>
      <c r="AZ86" s="2"/>
      <c r="BA86" s="2"/>
      <c r="BB86" s="2"/>
      <c r="BC86" s="2"/>
      <c r="BD86" s="2"/>
      <c r="BE86" s="2"/>
      <c r="BF86" s="2"/>
      <c r="BG86" s="2"/>
      <c r="BH86" s="2"/>
      <c r="BI86" s="2"/>
      <c r="BJ86" s="2"/>
      <c r="BK86" s="2"/>
      <c r="BL86" s="2"/>
      <c r="BM86" s="2"/>
      <c r="BN86" s="2"/>
      <c r="BO86" s="2"/>
      <c r="BP86" s="2"/>
      <c r="BQ86" s="2"/>
      <c r="BR86" s="2"/>
      <c r="BS86" s="2"/>
      <c r="BT86" s="2"/>
      <c r="BU86" s="2"/>
      <c r="BV86" s="2"/>
      <c r="BW86" s="2"/>
      <c r="BX86" s="2"/>
      <c r="BY86" s="2"/>
      <c r="BZ86" s="2"/>
      <c r="CA86" s="2"/>
      <c r="CB86" s="2"/>
      <c r="CC86" s="2"/>
      <c r="CD86" s="2"/>
      <c r="CE86" s="2"/>
      <c r="CF86" s="2"/>
      <c r="CG86" s="2"/>
      <c r="CH86" s="2"/>
      <c r="CI86" s="2"/>
      <c r="CJ86" s="2"/>
    </row>
    <row r="87" spans="1:88" x14ac:dyDescent="0.25">
      <c r="A87" s="5"/>
      <c r="B87" s="5"/>
      <c r="C87" s="5"/>
      <c r="D87" s="5"/>
      <c r="E87" s="5"/>
      <c r="F87" s="5"/>
      <c r="G87" s="5"/>
      <c r="H87" s="5"/>
      <c r="I87" s="5"/>
      <c r="J87" s="5"/>
      <c r="K87" s="5"/>
      <c r="L87" s="5"/>
      <c r="M87" s="5"/>
      <c r="N87" s="2"/>
      <c r="O87" s="2"/>
      <c r="P87" s="2"/>
      <c r="Q87" s="2"/>
      <c r="R87" s="2"/>
      <c r="S87" s="2"/>
      <c r="T87" s="2"/>
      <c r="U87" s="2"/>
      <c r="V87" s="2"/>
      <c r="W87" s="2"/>
      <c r="X87" s="2"/>
      <c r="Y87" s="2"/>
      <c r="Z87" s="2"/>
      <c r="AA87" s="2"/>
      <c r="AB87" s="2"/>
      <c r="AC87" s="2"/>
      <c r="AD87" s="2"/>
      <c r="AE87" s="2"/>
      <c r="AF87" s="2"/>
      <c r="AG87" s="2"/>
      <c r="AH87" s="2"/>
      <c r="AI87" s="2"/>
      <c r="AJ87" s="2"/>
      <c r="AK87" s="2"/>
      <c r="AL87" s="2"/>
      <c r="AM87" s="2"/>
      <c r="AN87" s="2"/>
      <c r="AO87" s="2"/>
      <c r="AP87" s="2"/>
      <c r="AQ87" s="2"/>
      <c r="AR87" s="2"/>
      <c r="AS87" s="2"/>
      <c r="AT87" s="2"/>
      <c r="AU87" s="2"/>
      <c r="AV87" s="2"/>
      <c r="AW87" s="2"/>
      <c r="AX87" s="2"/>
      <c r="AY87" s="2"/>
      <c r="AZ87" s="2"/>
      <c r="BA87" s="2"/>
      <c r="BB87" s="2"/>
      <c r="BC87" s="2"/>
      <c r="BD87" s="2"/>
      <c r="BE87" s="2"/>
      <c r="BF87" s="2"/>
      <c r="BG87" s="2"/>
      <c r="BH87" s="2"/>
      <c r="BI87" s="2"/>
      <c r="BJ87" s="2"/>
      <c r="BK87" s="2"/>
      <c r="BL87" s="2"/>
      <c r="BM87" s="2"/>
      <c r="BN87" s="2"/>
      <c r="BO87" s="2"/>
      <c r="BP87" s="2"/>
      <c r="BQ87" s="2"/>
      <c r="BR87" s="2"/>
      <c r="BS87" s="2"/>
      <c r="BT87" s="2"/>
      <c r="BU87" s="2"/>
      <c r="BV87" s="2"/>
      <c r="BW87" s="2"/>
      <c r="BX87" s="2"/>
      <c r="BY87" s="2"/>
      <c r="BZ87" s="2"/>
      <c r="CA87" s="2"/>
      <c r="CB87" s="2"/>
      <c r="CC87" s="2"/>
      <c r="CD87" s="2"/>
      <c r="CE87" s="2"/>
      <c r="CF87" s="2"/>
      <c r="CG87" s="2"/>
      <c r="CH87" s="2"/>
      <c r="CI87" s="2"/>
      <c r="CJ87" s="2"/>
    </row>
    <row r="88" spans="1:88" x14ac:dyDescent="0.25">
      <c r="A88" s="5"/>
      <c r="B88" s="5"/>
      <c r="C88" s="5"/>
      <c r="D88" s="5"/>
      <c r="E88" s="5"/>
      <c r="F88" s="5"/>
      <c r="G88" s="5"/>
      <c r="H88" s="5"/>
      <c r="I88" s="5"/>
      <c r="J88" s="5"/>
      <c r="K88" s="5"/>
      <c r="L88" s="5"/>
      <c r="M88" s="5"/>
      <c r="N88" s="2"/>
      <c r="O88" s="2"/>
      <c r="P88" s="2"/>
      <c r="Q88" s="2"/>
      <c r="R88" s="2"/>
      <c r="S88" s="2"/>
      <c r="T88" s="2"/>
      <c r="U88" s="2"/>
      <c r="V88" s="2"/>
      <c r="W88" s="2"/>
      <c r="X88" s="2"/>
      <c r="Y88" s="2"/>
      <c r="Z88" s="2"/>
      <c r="AA88" s="2"/>
      <c r="AB88" s="2"/>
      <c r="AC88" s="2"/>
      <c r="AD88" s="2"/>
      <c r="AE88" s="2"/>
      <c r="AF88" s="2"/>
      <c r="AG88" s="2"/>
      <c r="AH88" s="2"/>
      <c r="AI88" s="2"/>
      <c r="AJ88" s="2"/>
      <c r="AK88" s="2"/>
      <c r="AL88" s="2"/>
      <c r="AM88" s="2"/>
      <c r="AN88" s="2"/>
      <c r="AO88" s="2"/>
      <c r="AP88" s="2"/>
      <c r="AQ88" s="2"/>
      <c r="AR88" s="2"/>
      <c r="AS88" s="2"/>
      <c r="AT88" s="2"/>
      <c r="AU88" s="2"/>
      <c r="AV88" s="2"/>
      <c r="AW88" s="2"/>
      <c r="AX88" s="2"/>
      <c r="AY88" s="2"/>
      <c r="AZ88" s="2"/>
      <c r="BA88" s="2"/>
      <c r="BB88" s="2"/>
      <c r="BC88" s="2"/>
      <c r="BD88" s="2"/>
      <c r="BE88" s="2"/>
      <c r="BF88" s="2"/>
      <c r="BG88" s="2"/>
      <c r="BH88" s="2"/>
      <c r="BI88" s="2"/>
      <c r="BJ88" s="2"/>
      <c r="BK88" s="2"/>
      <c r="BL88" s="2"/>
      <c r="BM88" s="2"/>
      <c r="BN88" s="2"/>
      <c r="BO88" s="2"/>
      <c r="BP88" s="2"/>
      <c r="BQ88" s="2"/>
      <c r="BR88" s="2"/>
      <c r="BS88" s="2"/>
      <c r="BT88" s="2"/>
      <c r="BU88" s="2"/>
      <c r="BV88" s="2"/>
      <c r="BW88" s="2"/>
      <c r="BX88" s="2"/>
      <c r="BY88" s="2"/>
      <c r="BZ88" s="2"/>
      <c r="CA88" s="2"/>
      <c r="CB88" s="2"/>
      <c r="CC88" s="2"/>
      <c r="CD88" s="2"/>
      <c r="CE88" s="2"/>
      <c r="CF88" s="2"/>
      <c r="CG88" s="2"/>
      <c r="CH88" s="2"/>
      <c r="CI88" s="2"/>
      <c r="CJ88" s="2"/>
    </row>
    <row r="89" spans="1:88" x14ac:dyDescent="0.25">
      <c r="A89" s="5"/>
      <c r="B89" s="5"/>
      <c r="C89" s="5"/>
      <c r="D89" s="5"/>
      <c r="E89" s="5"/>
      <c r="F89" s="5"/>
      <c r="G89" s="5"/>
      <c r="H89" s="5"/>
      <c r="I89" s="5"/>
      <c r="J89" s="5"/>
      <c r="K89" s="5"/>
      <c r="L89" s="5"/>
      <c r="M89" s="5"/>
      <c r="N89" s="2"/>
      <c r="O89" s="2"/>
      <c r="P89" s="2"/>
      <c r="Q89" s="2"/>
      <c r="R89" s="2"/>
      <c r="S89" s="2"/>
      <c r="T89" s="2"/>
      <c r="U89" s="2"/>
      <c r="V89" s="2"/>
      <c r="W89" s="2"/>
      <c r="X89" s="2"/>
      <c r="Y89" s="2"/>
      <c r="Z89" s="2"/>
      <c r="AA89" s="2"/>
      <c r="AB89" s="2"/>
      <c r="AC89" s="2"/>
      <c r="AD89" s="2"/>
      <c r="AE89" s="2"/>
      <c r="AF89" s="2"/>
      <c r="AG89" s="2"/>
      <c r="AH89" s="2"/>
      <c r="AI89" s="2"/>
      <c r="AJ89" s="2"/>
      <c r="AK89" s="2"/>
      <c r="AL89" s="2"/>
      <c r="AM89" s="2"/>
      <c r="AN89" s="2"/>
      <c r="AO89" s="2"/>
      <c r="AP89" s="2"/>
      <c r="AQ89" s="2"/>
      <c r="AR89" s="2"/>
      <c r="AS89" s="2"/>
      <c r="AT89" s="2"/>
      <c r="AU89" s="2"/>
      <c r="AV89" s="2"/>
      <c r="AW89" s="2"/>
      <c r="AX89" s="2"/>
      <c r="AY89" s="2"/>
      <c r="AZ89" s="2"/>
      <c r="BA89" s="2"/>
      <c r="BB89" s="2"/>
      <c r="BC89" s="2"/>
      <c r="BD89" s="2"/>
      <c r="BE89" s="2"/>
      <c r="BF89" s="2"/>
      <c r="BG89" s="2"/>
      <c r="BH89" s="2"/>
      <c r="BI89" s="2"/>
      <c r="BJ89" s="2"/>
      <c r="BK89" s="2"/>
      <c r="BL89" s="2"/>
      <c r="BM89" s="2"/>
      <c r="BN89" s="2"/>
      <c r="BO89" s="2"/>
      <c r="BP89" s="2"/>
      <c r="BQ89" s="2"/>
      <c r="BR89" s="2"/>
      <c r="BS89" s="2"/>
      <c r="BT89" s="2"/>
      <c r="BU89" s="2"/>
      <c r="BV89" s="2"/>
      <c r="BW89" s="2"/>
      <c r="BX89" s="2"/>
      <c r="BY89" s="2"/>
      <c r="BZ89" s="2"/>
      <c r="CA89" s="2"/>
      <c r="CB89" s="2"/>
      <c r="CC89" s="2"/>
      <c r="CD89" s="2"/>
      <c r="CE89" s="2"/>
      <c r="CF89" s="2"/>
      <c r="CG89" s="2"/>
      <c r="CH89" s="2"/>
      <c r="CI89" s="2"/>
      <c r="CJ89" s="2"/>
    </row>
    <row r="90" spans="1:88" x14ac:dyDescent="0.25">
      <c r="A90" s="5"/>
      <c r="B90" s="5"/>
      <c r="C90" s="5"/>
      <c r="D90" s="5"/>
      <c r="E90" s="5"/>
      <c r="F90" s="5"/>
      <c r="G90" s="5"/>
      <c r="H90" s="5"/>
      <c r="I90" s="5"/>
      <c r="J90" s="5"/>
      <c r="K90" s="5"/>
      <c r="L90" s="5"/>
      <c r="M90" s="5"/>
      <c r="N90" s="2"/>
      <c r="O90" s="2"/>
      <c r="P90" s="2"/>
      <c r="Q90" s="2"/>
      <c r="R90" s="2"/>
      <c r="S90" s="2"/>
      <c r="T90" s="2"/>
      <c r="U90" s="2"/>
      <c r="V90" s="2"/>
      <c r="W90" s="2"/>
      <c r="X90" s="2"/>
      <c r="Y90" s="2"/>
      <c r="Z90" s="2"/>
      <c r="AA90" s="2"/>
      <c r="AB90" s="2"/>
      <c r="AC90" s="2"/>
      <c r="AD90" s="2"/>
      <c r="AE90" s="2"/>
      <c r="AF90" s="2"/>
      <c r="AG90" s="2"/>
      <c r="AH90" s="2"/>
      <c r="AI90" s="2"/>
      <c r="AJ90" s="2"/>
      <c r="AK90" s="2"/>
      <c r="AL90" s="2"/>
      <c r="AM90" s="2"/>
      <c r="AN90" s="2"/>
      <c r="AO90" s="2"/>
      <c r="AP90" s="2"/>
      <c r="AQ90" s="2"/>
      <c r="AR90" s="2"/>
      <c r="AS90" s="2"/>
      <c r="AT90" s="2"/>
      <c r="AU90" s="2"/>
      <c r="AV90" s="2"/>
      <c r="AW90" s="2"/>
      <c r="AX90" s="2"/>
      <c r="AY90" s="2"/>
      <c r="AZ90" s="2"/>
      <c r="BA90" s="2"/>
      <c r="BB90" s="2"/>
      <c r="BC90" s="2"/>
      <c r="BD90" s="2"/>
      <c r="BE90" s="2"/>
      <c r="BF90" s="2"/>
      <c r="BG90" s="2"/>
      <c r="BH90" s="2"/>
      <c r="BI90" s="2"/>
      <c r="BJ90" s="2"/>
      <c r="BK90" s="2"/>
      <c r="BL90" s="2"/>
      <c r="BM90" s="2"/>
      <c r="BN90" s="2"/>
      <c r="BO90" s="2"/>
      <c r="BP90" s="2"/>
      <c r="BQ90" s="2"/>
      <c r="BR90" s="2"/>
      <c r="BS90" s="2"/>
      <c r="BT90" s="2"/>
      <c r="BU90" s="2"/>
      <c r="BV90" s="2"/>
      <c r="BW90" s="2"/>
      <c r="BX90" s="2"/>
      <c r="BY90" s="2"/>
      <c r="BZ90" s="2"/>
      <c r="CA90" s="2"/>
      <c r="CB90" s="2"/>
      <c r="CC90" s="2"/>
      <c r="CD90" s="2"/>
      <c r="CE90" s="2"/>
      <c r="CF90" s="2"/>
      <c r="CG90" s="2"/>
      <c r="CH90" s="2"/>
      <c r="CI90" s="2"/>
      <c r="CJ90" s="2"/>
    </row>
    <row r="91" spans="1:88" x14ac:dyDescent="0.25">
      <c r="A91" s="5"/>
      <c r="B91" s="5"/>
      <c r="C91" s="5"/>
      <c r="D91" s="5"/>
      <c r="E91" s="5"/>
      <c r="F91" s="5"/>
      <c r="G91" s="5"/>
      <c r="H91" s="5"/>
      <c r="I91" s="5"/>
      <c r="J91" s="5"/>
      <c r="K91" s="5"/>
      <c r="L91" s="5"/>
      <c r="M91" s="5"/>
      <c r="N91" s="2"/>
      <c r="O91" s="2"/>
      <c r="P91" s="2"/>
      <c r="Q91" s="2"/>
      <c r="R91" s="2"/>
      <c r="S91" s="2"/>
      <c r="T91" s="2"/>
      <c r="U91" s="2"/>
      <c r="V91" s="2"/>
      <c r="W91" s="2"/>
      <c r="X91" s="2"/>
      <c r="Y91" s="2"/>
      <c r="Z91" s="2"/>
      <c r="AA91" s="2"/>
      <c r="AB91" s="2"/>
      <c r="AC91" s="2"/>
      <c r="AD91" s="2"/>
      <c r="AE91" s="2"/>
      <c r="AF91" s="2"/>
      <c r="AG91" s="2"/>
      <c r="AH91" s="2"/>
      <c r="AI91" s="2"/>
      <c r="AJ91" s="2"/>
      <c r="AK91" s="2"/>
      <c r="AL91" s="2"/>
      <c r="AM91" s="2"/>
      <c r="AN91" s="2"/>
      <c r="AO91" s="2"/>
      <c r="AP91" s="2"/>
      <c r="AQ91" s="2"/>
      <c r="AR91" s="2"/>
      <c r="AS91" s="2"/>
      <c r="AT91" s="2"/>
      <c r="AU91" s="2"/>
      <c r="AV91" s="2"/>
      <c r="AW91" s="2"/>
      <c r="AX91" s="2"/>
      <c r="AY91" s="2"/>
      <c r="AZ91" s="2"/>
      <c r="BA91" s="2"/>
      <c r="BB91" s="2"/>
      <c r="BC91" s="2"/>
      <c r="BD91" s="2"/>
      <c r="BE91" s="2"/>
      <c r="BF91" s="2"/>
      <c r="BG91" s="2"/>
      <c r="BH91" s="2"/>
      <c r="BI91" s="2"/>
      <c r="BJ91" s="2"/>
      <c r="BK91" s="2"/>
      <c r="BL91" s="2"/>
      <c r="BM91" s="2"/>
      <c r="BN91" s="2"/>
      <c r="BO91" s="2"/>
      <c r="BP91" s="2"/>
      <c r="BQ91" s="2"/>
      <c r="BR91" s="2"/>
      <c r="BS91" s="2"/>
      <c r="BT91" s="2"/>
      <c r="BU91" s="2"/>
      <c r="BV91" s="2"/>
      <c r="BW91" s="2"/>
      <c r="BX91" s="2"/>
      <c r="BY91" s="2"/>
      <c r="BZ91" s="2"/>
      <c r="CA91" s="2"/>
      <c r="CB91" s="2"/>
      <c r="CC91" s="2"/>
      <c r="CD91" s="2"/>
      <c r="CE91" s="2"/>
      <c r="CF91" s="2"/>
      <c r="CG91" s="2"/>
      <c r="CH91" s="2"/>
      <c r="CI91" s="2"/>
      <c r="CJ91" s="2"/>
    </row>
    <row r="92" spans="1:88" x14ac:dyDescent="0.25">
      <c r="A92" s="5"/>
      <c r="B92" s="5"/>
      <c r="C92" s="5"/>
      <c r="D92" s="5"/>
      <c r="E92" s="5"/>
      <c r="F92" s="5"/>
      <c r="G92" s="5"/>
      <c r="H92" s="5"/>
      <c r="I92" s="5"/>
      <c r="J92" s="5"/>
      <c r="K92" s="5"/>
      <c r="L92" s="5"/>
      <c r="M92" s="5"/>
      <c r="N92" s="2"/>
      <c r="O92" s="2"/>
      <c r="P92" s="2"/>
      <c r="Q92" s="2"/>
      <c r="R92" s="2"/>
      <c r="S92" s="2"/>
      <c r="T92" s="2"/>
      <c r="U92" s="2"/>
      <c r="V92" s="2"/>
      <c r="W92" s="2"/>
      <c r="X92" s="2"/>
      <c r="Y92" s="2"/>
      <c r="Z92" s="2"/>
      <c r="AA92" s="2"/>
      <c r="AB92" s="2"/>
      <c r="AC92" s="2"/>
      <c r="AD92" s="2"/>
      <c r="AE92" s="2"/>
      <c r="AF92" s="2"/>
      <c r="AG92" s="2"/>
      <c r="AH92" s="2"/>
      <c r="AI92" s="2"/>
      <c r="AJ92" s="2"/>
      <c r="AK92" s="2"/>
      <c r="AL92" s="2"/>
      <c r="AM92" s="2"/>
      <c r="AN92" s="2"/>
      <c r="AO92" s="2"/>
      <c r="AP92" s="2"/>
      <c r="AQ92" s="2"/>
      <c r="AR92" s="2"/>
      <c r="AS92" s="2"/>
      <c r="AT92" s="2"/>
      <c r="AU92" s="2"/>
      <c r="AV92" s="2"/>
      <c r="AW92" s="2"/>
      <c r="AX92" s="2"/>
      <c r="AY92" s="2"/>
      <c r="AZ92" s="2"/>
      <c r="BA92" s="2"/>
      <c r="BB92" s="2"/>
      <c r="BC92" s="2"/>
      <c r="BD92" s="2"/>
      <c r="BE92" s="2"/>
      <c r="BF92" s="2"/>
      <c r="BG92" s="2"/>
      <c r="BH92" s="2"/>
      <c r="BI92" s="2"/>
      <c r="BJ92" s="2"/>
      <c r="BK92" s="2"/>
      <c r="BL92" s="2"/>
      <c r="BM92" s="2"/>
      <c r="BN92" s="2"/>
      <c r="BO92" s="2"/>
      <c r="BP92" s="2"/>
      <c r="BQ92" s="2"/>
      <c r="BR92" s="2"/>
      <c r="BS92" s="2"/>
      <c r="BT92" s="2"/>
      <c r="BU92" s="2"/>
      <c r="BV92" s="2"/>
      <c r="BW92" s="2"/>
      <c r="BX92" s="2"/>
      <c r="BY92" s="2"/>
      <c r="BZ92" s="2"/>
      <c r="CA92" s="2"/>
      <c r="CB92" s="2"/>
      <c r="CC92" s="2"/>
      <c r="CD92" s="2"/>
      <c r="CE92" s="2"/>
      <c r="CF92" s="2"/>
      <c r="CG92" s="2"/>
      <c r="CH92" s="2"/>
      <c r="CI92" s="2"/>
      <c r="CJ92" s="2"/>
    </row>
    <row r="93" spans="1:88" x14ac:dyDescent="0.25">
      <c r="A93" s="5"/>
      <c r="B93" s="5"/>
      <c r="C93" s="5"/>
      <c r="D93" s="5"/>
      <c r="E93" s="5"/>
      <c r="F93" s="5"/>
      <c r="G93" s="5"/>
      <c r="H93" s="5"/>
      <c r="I93" s="5"/>
      <c r="J93" s="5"/>
      <c r="K93" s="5"/>
      <c r="L93" s="5"/>
      <c r="M93" s="5"/>
    </row>
    <row r="94" spans="1:88" x14ac:dyDescent="0.25">
      <c r="A94" s="5"/>
      <c r="B94" s="5"/>
      <c r="C94" s="5"/>
      <c r="D94" s="5"/>
      <c r="E94" s="5"/>
      <c r="F94" s="5"/>
      <c r="G94" s="5"/>
      <c r="H94" s="5"/>
      <c r="I94" s="5"/>
      <c r="J94" s="5"/>
      <c r="K94" s="5"/>
      <c r="L94" s="5"/>
      <c r="M94" s="5"/>
    </row>
    <row r="95" spans="1:88" x14ac:dyDescent="0.25">
      <c r="A95" s="5"/>
      <c r="B95" s="5"/>
      <c r="C95" s="5"/>
      <c r="D95" s="5"/>
      <c r="E95" s="5"/>
      <c r="F95" s="5"/>
      <c r="G95" s="5"/>
      <c r="H95" s="5"/>
      <c r="I95" s="5"/>
      <c r="J95" s="5"/>
      <c r="K95" s="5"/>
      <c r="L95" s="5"/>
      <c r="M95" s="5"/>
    </row>
    <row r="96" spans="1:88" x14ac:dyDescent="0.25">
      <c r="A96" s="5"/>
      <c r="B96" s="5"/>
      <c r="C96" s="5"/>
      <c r="D96" s="5"/>
      <c r="E96" s="5"/>
      <c r="F96" s="5"/>
      <c r="G96" s="5"/>
      <c r="H96" s="5"/>
      <c r="I96" s="5"/>
      <c r="J96" s="5"/>
      <c r="K96" s="5"/>
      <c r="L96" s="5"/>
      <c r="M96" s="5"/>
    </row>
    <row r="97" spans="1:13" x14ac:dyDescent="0.25">
      <c r="A97" s="5"/>
      <c r="B97" s="5"/>
      <c r="C97" s="5"/>
      <c r="D97" s="5"/>
      <c r="E97" s="5"/>
      <c r="F97" s="5"/>
      <c r="G97" s="5"/>
      <c r="H97" s="5"/>
      <c r="I97" s="5"/>
      <c r="J97" s="5"/>
      <c r="K97" s="5"/>
      <c r="L97" s="5"/>
      <c r="M97" s="5"/>
    </row>
    <row r="98" spans="1:13" x14ac:dyDescent="0.25">
      <c r="A98" s="5"/>
      <c r="B98" s="5"/>
      <c r="C98" s="5"/>
      <c r="D98" s="5"/>
      <c r="E98" s="5"/>
      <c r="F98" s="5"/>
      <c r="G98" s="5"/>
      <c r="H98" s="5"/>
      <c r="I98" s="5"/>
      <c r="J98" s="5"/>
      <c r="K98" s="5"/>
      <c r="L98" s="5"/>
      <c r="M98" s="5"/>
    </row>
    <row r="99" spans="1:13" x14ac:dyDescent="0.25">
      <c r="A99" s="5"/>
      <c r="B99" s="5"/>
      <c r="C99" s="5"/>
      <c r="D99" s="5"/>
      <c r="E99" s="5"/>
      <c r="F99" s="5"/>
      <c r="G99" s="5"/>
      <c r="H99" s="5"/>
      <c r="I99" s="5"/>
      <c r="J99" s="5"/>
      <c r="K99" s="5"/>
      <c r="L99" s="5"/>
      <c r="M99" s="5"/>
    </row>
    <row r="100" spans="1:13" x14ac:dyDescent="0.25">
      <c r="A100" s="5"/>
      <c r="B100" s="5"/>
      <c r="C100" s="5"/>
      <c r="D100" s="5"/>
      <c r="E100" s="5"/>
      <c r="F100" s="5"/>
      <c r="G100" s="5"/>
      <c r="H100" s="5"/>
      <c r="I100" s="5"/>
      <c r="J100" s="5"/>
      <c r="K100" s="5"/>
      <c r="L100" s="5"/>
      <c r="M100" s="5"/>
    </row>
    <row r="101" spans="1:13" x14ac:dyDescent="0.25">
      <c r="A101" s="5"/>
      <c r="B101" s="5"/>
      <c r="C101" s="5"/>
      <c r="D101" s="5"/>
      <c r="E101" s="5"/>
      <c r="F101" s="5"/>
      <c r="G101" s="5"/>
      <c r="H101" s="5"/>
      <c r="I101" s="5"/>
      <c r="J101" s="5"/>
      <c r="K101" s="5"/>
      <c r="L101" s="5"/>
      <c r="M101" s="5"/>
    </row>
    <row r="102" spans="1:13" x14ac:dyDescent="0.25">
      <c r="A102" s="5"/>
      <c r="B102" s="5"/>
      <c r="C102" s="5"/>
      <c r="D102" s="5"/>
      <c r="E102" s="5"/>
      <c r="F102" s="5"/>
      <c r="G102" s="5"/>
      <c r="H102" s="5"/>
      <c r="I102" s="5"/>
      <c r="J102" s="5"/>
      <c r="K102" s="5"/>
      <c r="L102" s="5"/>
      <c r="M102" s="5"/>
    </row>
    <row r="103" spans="1:13" x14ac:dyDescent="0.25">
      <c r="A103" s="5"/>
      <c r="B103" s="5"/>
      <c r="C103" s="5"/>
      <c r="D103" s="5"/>
      <c r="E103" s="5"/>
      <c r="F103" s="5"/>
      <c r="G103" s="5"/>
      <c r="H103" s="5"/>
      <c r="I103" s="5"/>
      <c r="J103" s="5"/>
      <c r="K103" s="5"/>
      <c r="L103" s="5"/>
      <c r="M103" s="5"/>
    </row>
    <row r="104" spans="1:13" x14ac:dyDescent="0.25">
      <c r="A104" s="5"/>
      <c r="B104" s="5"/>
      <c r="C104" s="5"/>
      <c r="D104" s="5"/>
      <c r="E104" s="5"/>
      <c r="F104" s="5"/>
      <c r="G104" s="5"/>
      <c r="H104" s="5"/>
      <c r="I104" s="5"/>
      <c r="J104" s="5"/>
      <c r="K104" s="5"/>
      <c r="L104" s="5"/>
      <c r="M104" s="5"/>
    </row>
    <row r="105" spans="1:13" x14ac:dyDescent="0.25">
      <c r="A105" s="5"/>
      <c r="B105" s="5"/>
      <c r="C105" s="5"/>
      <c r="D105" s="5"/>
      <c r="E105" s="5"/>
      <c r="F105" s="5"/>
      <c r="G105" s="5"/>
      <c r="H105" s="5"/>
      <c r="I105" s="5"/>
      <c r="J105" s="5"/>
      <c r="K105" s="5"/>
      <c r="L105" s="5"/>
      <c r="M105" s="5"/>
    </row>
    <row r="106" spans="1:13" x14ac:dyDescent="0.25">
      <c r="A106" s="5"/>
      <c r="B106" s="5"/>
      <c r="C106" s="5"/>
      <c r="D106" s="5"/>
      <c r="E106" s="5"/>
      <c r="F106" s="5"/>
      <c r="G106" s="5"/>
      <c r="H106" s="5"/>
      <c r="I106" s="5"/>
      <c r="J106" s="5"/>
      <c r="K106" s="5"/>
      <c r="L106" s="5"/>
      <c r="M106" s="5"/>
    </row>
    <row r="107" spans="1:13" x14ac:dyDescent="0.25">
      <c r="A107" s="5"/>
      <c r="B107" s="5"/>
      <c r="C107" s="5"/>
      <c r="D107" s="5"/>
      <c r="E107" s="5"/>
      <c r="F107" s="5"/>
      <c r="G107" s="5"/>
      <c r="H107" s="5"/>
      <c r="I107" s="5"/>
      <c r="J107" s="5"/>
      <c r="K107" s="5"/>
      <c r="L107" s="5"/>
      <c r="M107" s="5"/>
    </row>
    <row r="108" spans="1:13" x14ac:dyDescent="0.25">
      <c r="A108" s="5"/>
      <c r="B108" s="5"/>
      <c r="C108" s="5"/>
      <c r="D108" s="5"/>
      <c r="E108" s="5"/>
      <c r="F108" s="5"/>
      <c r="G108" s="5"/>
      <c r="H108" s="5"/>
      <c r="I108" s="5"/>
      <c r="J108" s="5"/>
      <c r="K108" s="5"/>
      <c r="L108" s="5"/>
      <c r="M108" s="5"/>
    </row>
    <row r="109" spans="1:13" x14ac:dyDescent="0.25">
      <c r="A109" s="5"/>
      <c r="B109" s="5"/>
      <c r="C109" s="5"/>
      <c r="D109" s="5"/>
      <c r="E109" s="5"/>
      <c r="F109" s="5"/>
      <c r="G109" s="5"/>
      <c r="H109" s="5"/>
      <c r="I109" s="5"/>
      <c r="J109" s="5"/>
      <c r="K109" s="5"/>
      <c r="L109" s="5"/>
      <c r="M109" s="5"/>
    </row>
    <row r="110" spans="1:13" x14ac:dyDescent="0.25">
      <c r="A110" s="5"/>
      <c r="B110" s="5"/>
      <c r="C110" s="5"/>
      <c r="D110" s="5"/>
      <c r="E110" s="5"/>
      <c r="F110" s="5"/>
      <c r="G110" s="5"/>
      <c r="H110" s="5"/>
      <c r="I110" s="5"/>
      <c r="J110" s="5"/>
      <c r="K110" s="5"/>
      <c r="L110" s="5"/>
      <c r="M110" s="5"/>
    </row>
    <row r="111" spans="1:13" x14ac:dyDescent="0.25">
      <c r="A111" s="5"/>
      <c r="B111" s="5"/>
      <c r="C111" s="5"/>
      <c r="D111" s="5"/>
      <c r="E111" s="5"/>
      <c r="F111" s="5"/>
      <c r="G111" s="5"/>
      <c r="H111" s="5"/>
      <c r="I111" s="5"/>
      <c r="J111" s="5"/>
      <c r="K111" s="5"/>
      <c r="L111" s="5"/>
      <c r="M111" s="5"/>
    </row>
    <row r="112" spans="1:13" x14ac:dyDescent="0.25">
      <c r="A112" s="5"/>
      <c r="B112" s="5"/>
      <c r="C112" s="5"/>
      <c r="D112" s="5"/>
      <c r="E112" s="5"/>
      <c r="F112" s="5"/>
      <c r="G112" s="5"/>
      <c r="H112" s="5"/>
      <c r="I112" s="5"/>
      <c r="J112" s="5"/>
      <c r="K112" s="5"/>
      <c r="L112" s="5"/>
      <c r="M112" s="5"/>
    </row>
    <row r="113" spans="1:13" x14ac:dyDescent="0.25">
      <c r="A113" s="5"/>
      <c r="B113" s="5"/>
      <c r="C113" s="5"/>
      <c r="D113" s="5"/>
      <c r="E113" s="5"/>
      <c r="F113" s="5"/>
      <c r="G113" s="5"/>
      <c r="H113" s="5"/>
      <c r="I113" s="5"/>
      <c r="J113" s="5"/>
      <c r="K113" s="5"/>
      <c r="L113" s="5"/>
      <c r="M113" s="5"/>
    </row>
    <row r="114" spans="1:13" x14ac:dyDescent="0.25">
      <c r="A114" s="5"/>
      <c r="B114" s="5"/>
      <c r="C114" s="5"/>
      <c r="D114" s="5"/>
      <c r="E114" s="5"/>
      <c r="F114" s="5"/>
      <c r="G114" s="5"/>
      <c r="H114" s="5"/>
      <c r="I114" s="5"/>
      <c r="J114" s="5"/>
      <c r="K114" s="5"/>
      <c r="L114" s="5"/>
      <c r="M114" s="5"/>
    </row>
    <row r="115" spans="1:13" x14ac:dyDescent="0.25">
      <c r="A115" s="5"/>
      <c r="B115" s="5"/>
      <c r="C115" s="5"/>
      <c r="D115" s="5"/>
      <c r="E115" s="5"/>
      <c r="F115" s="5"/>
      <c r="G115" s="5"/>
      <c r="H115" s="5"/>
      <c r="I115" s="5"/>
      <c r="J115" s="5"/>
      <c r="K115" s="5"/>
      <c r="L115" s="5"/>
      <c r="M115" s="5"/>
    </row>
    <row r="116" spans="1:13" x14ac:dyDescent="0.25">
      <c r="A116" s="5"/>
      <c r="B116" s="5"/>
      <c r="C116" s="5"/>
      <c r="D116" s="5"/>
      <c r="E116" s="5"/>
      <c r="F116" s="5"/>
      <c r="G116" s="5"/>
      <c r="H116" s="5"/>
      <c r="I116" s="5"/>
      <c r="J116" s="5"/>
      <c r="K116" s="5"/>
      <c r="L116" s="5"/>
      <c r="M116" s="5"/>
    </row>
    <row r="117" spans="1:13" x14ac:dyDescent="0.25">
      <c r="A117" s="5"/>
      <c r="B117" s="5"/>
      <c r="C117" s="5"/>
      <c r="D117" s="5"/>
      <c r="E117" s="5"/>
      <c r="F117" s="5"/>
      <c r="G117" s="5"/>
      <c r="H117" s="5"/>
      <c r="I117" s="5"/>
      <c r="J117" s="5"/>
      <c r="K117" s="5"/>
      <c r="L117" s="5"/>
      <c r="M117" s="5"/>
    </row>
    <row r="118" spans="1:13" x14ac:dyDescent="0.25">
      <c r="A118" s="5"/>
      <c r="B118" s="5"/>
      <c r="C118" s="5"/>
      <c r="D118" s="5"/>
      <c r="E118" s="5"/>
      <c r="F118" s="5"/>
      <c r="G118" s="5"/>
      <c r="H118" s="5"/>
      <c r="I118" s="5"/>
      <c r="J118" s="5"/>
      <c r="K118" s="5"/>
      <c r="L118" s="5"/>
      <c r="M118" s="5"/>
    </row>
    <row r="119" spans="1:13" x14ac:dyDescent="0.25">
      <c r="A119" s="5"/>
      <c r="B119" s="5"/>
      <c r="C119" s="5"/>
      <c r="D119" s="5"/>
      <c r="E119" s="5"/>
      <c r="F119" s="5"/>
      <c r="G119" s="5"/>
      <c r="H119" s="5"/>
      <c r="I119" s="5"/>
      <c r="J119" s="5"/>
      <c r="K119" s="5"/>
      <c r="L119" s="5"/>
      <c r="M119" s="5"/>
    </row>
    <row r="120" spans="1:13" x14ac:dyDescent="0.25">
      <c r="A120" s="5"/>
      <c r="B120" s="5"/>
      <c r="C120" s="5"/>
      <c r="D120" s="5"/>
      <c r="E120" s="5"/>
      <c r="F120" s="5"/>
      <c r="G120" s="5"/>
      <c r="H120" s="5"/>
      <c r="I120" s="5"/>
      <c r="J120" s="5"/>
      <c r="K120" s="5"/>
      <c r="L120" s="5"/>
      <c r="M120" s="5"/>
    </row>
    <row r="121" spans="1:13" x14ac:dyDescent="0.25">
      <c r="A121" s="5"/>
      <c r="B121" s="5"/>
      <c r="C121" s="5"/>
      <c r="D121" s="5"/>
      <c r="E121" s="5"/>
      <c r="F121" s="5"/>
      <c r="G121" s="5"/>
      <c r="H121" s="5"/>
      <c r="I121" s="5"/>
      <c r="J121" s="5"/>
      <c r="K121" s="5"/>
      <c r="L121" s="5"/>
      <c r="M121" s="5"/>
    </row>
    <row r="122" spans="1:13" x14ac:dyDescent="0.25">
      <c r="A122" s="5"/>
      <c r="B122" s="5"/>
      <c r="C122" s="5"/>
      <c r="D122" s="5"/>
      <c r="E122" s="5"/>
      <c r="F122" s="5"/>
      <c r="G122" s="5"/>
      <c r="H122" s="5"/>
      <c r="I122" s="5"/>
      <c r="J122" s="5"/>
      <c r="K122" s="5"/>
      <c r="L122" s="5"/>
      <c r="M122" s="5"/>
    </row>
    <row r="123" spans="1:13" x14ac:dyDescent="0.25">
      <c r="A123" s="5"/>
      <c r="B123" s="5"/>
      <c r="C123" s="5"/>
      <c r="D123" s="5"/>
      <c r="E123" s="5"/>
      <c r="F123" s="5"/>
      <c r="G123" s="5"/>
      <c r="H123" s="5"/>
      <c r="I123" s="5"/>
      <c r="J123" s="5"/>
      <c r="K123" s="5"/>
      <c r="L123" s="5"/>
      <c r="M123" s="5"/>
    </row>
    <row r="124" spans="1:13" x14ac:dyDescent="0.25">
      <c r="A124" s="5"/>
      <c r="B124" s="5"/>
      <c r="C124" s="5"/>
      <c r="D124" s="5"/>
      <c r="E124" s="5"/>
      <c r="F124" s="5"/>
      <c r="G124" s="5"/>
      <c r="H124" s="5"/>
      <c r="I124" s="5"/>
      <c r="J124" s="5"/>
      <c r="K124" s="5"/>
      <c r="L124" s="5"/>
      <c r="M124" s="5"/>
    </row>
    <row r="125" spans="1:13" x14ac:dyDescent="0.25">
      <c r="A125" s="5"/>
      <c r="B125" s="5"/>
      <c r="C125" s="5"/>
      <c r="D125" s="5"/>
      <c r="E125" s="5"/>
      <c r="F125" s="5"/>
      <c r="G125" s="5"/>
      <c r="H125" s="5"/>
      <c r="I125" s="5"/>
      <c r="J125" s="5"/>
      <c r="K125" s="5"/>
      <c r="L125" s="5"/>
      <c r="M125" s="5"/>
    </row>
    <row r="126" spans="1:13" x14ac:dyDescent="0.25">
      <c r="A126" s="5"/>
      <c r="B126" s="5"/>
      <c r="C126" s="5"/>
      <c r="D126" s="5"/>
      <c r="E126" s="5"/>
      <c r="F126" s="5"/>
      <c r="G126" s="5"/>
      <c r="H126" s="5"/>
      <c r="I126" s="5"/>
      <c r="J126" s="5"/>
      <c r="K126" s="5"/>
      <c r="L126" s="5"/>
      <c r="M126" s="5"/>
    </row>
    <row r="127" spans="1:13" x14ac:dyDescent="0.25">
      <c r="A127" s="5"/>
      <c r="B127" s="5"/>
      <c r="C127" s="5"/>
      <c r="D127" s="5"/>
      <c r="E127" s="5"/>
      <c r="F127" s="5"/>
      <c r="G127" s="5"/>
      <c r="H127" s="5"/>
      <c r="I127" s="5"/>
      <c r="J127" s="5"/>
      <c r="K127" s="5"/>
      <c r="L127" s="5"/>
      <c r="M127" s="5"/>
    </row>
    <row r="128" spans="1:13" x14ac:dyDescent="0.25">
      <c r="A128" s="5"/>
      <c r="B128" s="5"/>
      <c r="C128" s="5"/>
      <c r="D128" s="5"/>
      <c r="E128" s="5"/>
      <c r="F128" s="5"/>
      <c r="G128" s="5"/>
      <c r="H128" s="5"/>
      <c r="I128" s="5"/>
      <c r="J128" s="5"/>
      <c r="K128" s="5"/>
      <c r="L128" s="5"/>
      <c r="M128" s="5"/>
    </row>
    <row r="129" spans="1:13" x14ac:dyDescent="0.25">
      <c r="A129" s="5"/>
      <c r="B129" s="5"/>
      <c r="C129" s="5"/>
      <c r="D129" s="5"/>
      <c r="E129" s="5"/>
      <c r="F129" s="5"/>
      <c r="G129" s="5"/>
      <c r="H129" s="5"/>
      <c r="I129" s="5"/>
      <c r="J129" s="5"/>
      <c r="K129" s="5"/>
      <c r="L129" s="5"/>
      <c r="M129" s="5"/>
    </row>
    <row r="130" spans="1:13" x14ac:dyDescent="0.25">
      <c r="A130" s="5"/>
      <c r="B130" s="5"/>
      <c r="C130" s="5"/>
      <c r="D130" s="5"/>
      <c r="E130" s="5"/>
      <c r="F130" s="5"/>
      <c r="G130" s="5"/>
      <c r="H130" s="5"/>
      <c r="I130" s="5"/>
      <c r="J130" s="5"/>
      <c r="K130" s="5"/>
      <c r="L130" s="5"/>
      <c r="M130" s="5"/>
    </row>
    <row r="131" spans="1:13" x14ac:dyDescent="0.25">
      <c r="A131" s="5"/>
      <c r="B131" s="5"/>
      <c r="C131" s="5"/>
      <c r="D131" s="5"/>
      <c r="E131" s="5"/>
      <c r="F131" s="5"/>
      <c r="G131" s="5"/>
      <c r="H131" s="5"/>
      <c r="I131" s="5"/>
      <c r="J131" s="5"/>
      <c r="K131" s="5"/>
      <c r="L131" s="5"/>
      <c r="M131" s="5"/>
    </row>
    <row r="132" spans="1:13" x14ac:dyDescent="0.25">
      <c r="A132" s="5"/>
      <c r="B132" s="5"/>
      <c r="C132" s="5"/>
      <c r="D132" s="5"/>
      <c r="E132" s="5"/>
      <c r="F132" s="5"/>
      <c r="G132" s="5"/>
      <c r="H132" s="5"/>
      <c r="I132" s="5"/>
      <c r="J132" s="5"/>
      <c r="K132" s="5"/>
      <c r="L132" s="5"/>
      <c r="M132" s="5"/>
    </row>
    <row r="133" spans="1:13" x14ac:dyDescent="0.25">
      <c r="A133" s="5"/>
      <c r="B133" s="5"/>
      <c r="C133" s="5"/>
      <c r="D133" s="5"/>
      <c r="E133" s="5"/>
      <c r="F133" s="5"/>
      <c r="G133" s="5"/>
      <c r="H133" s="5"/>
      <c r="I133" s="5"/>
      <c r="J133" s="5"/>
      <c r="K133" s="5"/>
      <c r="L133" s="5"/>
      <c r="M133" s="5"/>
    </row>
    <row r="134" spans="1:13" x14ac:dyDescent="0.25">
      <c r="A134" s="5"/>
      <c r="B134" s="5"/>
      <c r="C134" s="5"/>
      <c r="D134" s="5"/>
      <c r="E134" s="5"/>
      <c r="F134" s="5"/>
      <c r="G134" s="5"/>
      <c r="H134" s="5"/>
      <c r="I134" s="5"/>
      <c r="J134" s="5"/>
      <c r="K134" s="5"/>
      <c r="L134" s="5"/>
      <c r="M134" s="5"/>
    </row>
    <row r="135" spans="1:13" x14ac:dyDescent="0.25">
      <c r="A135" s="5"/>
      <c r="B135" s="5"/>
      <c r="C135" s="5"/>
      <c r="D135" s="5"/>
      <c r="E135" s="5"/>
      <c r="F135" s="5"/>
      <c r="G135" s="5"/>
      <c r="H135" s="5"/>
      <c r="I135" s="5"/>
      <c r="J135" s="5"/>
      <c r="K135" s="5"/>
      <c r="L135" s="5"/>
      <c r="M135" s="5"/>
    </row>
    <row r="136" spans="1:13" x14ac:dyDescent="0.25">
      <c r="A136" s="5"/>
      <c r="B136" s="5"/>
      <c r="C136" s="5"/>
      <c r="D136" s="5"/>
      <c r="E136" s="5"/>
      <c r="F136" s="5"/>
      <c r="G136" s="5"/>
      <c r="H136" s="5"/>
      <c r="I136" s="5"/>
      <c r="J136" s="5"/>
      <c r="K136" s="5"/>
      <c r="L136" s="5"/>
      <c r="M136" s="5"/>
    </row>
    <row r="137" spans="1:13" x14ac:dyDescent="0.25">
      <c r="A137" s="5"/>
      <c r="B137" s="5"/>
      <c r="C137" s="5"/>
      <c r="D137" s="5"/>
      <c r="E137" s="5"/>
      <c r="F137" s="5"/>
      <c r="G137" s="5"/>
      <c r="H137" s="5"/>
      <c r="I137" s="5"/>
      <c r="J137" s="5"/>
      <c r="K137" s="5"/>
      <c r="L137" s="5"/>
      <c r="M137" s="5"/>
    </row>
    <row r="138" spans="1:13" x14ac:dyDescent="0.25">
      <c r="A138" s="5"/>
      <c r="B138" s="5"/>
      <c r="C138" s="5"/>
      <c r="D138" s="5"/>
      <c r="E138" s="5"/>
      <c r="F138" s="5"/>
      <c r="G138" s="5"/>
      <c r="H138" s="5"/>
      <c r="I138" s="5"/>
      <c r="J138" s="5"/>
      <c r="K138" s="5"/>
      <c r="L138" s="5"/>
      <c r="M138" s="5"/>
    </row>
    <row r="139" spans="1:13" x14ac:dyDescent="0.25">
      <c r="A139" s="5"/>
      <c r="B139" s="5"/>
      <c r="C139" s="5"/>
      <c r="D139" s="5"/>
      <c r="E139" s="5"/>
      <c r="F139" s="5"/>
      <c r="G139" s="5"/>
      <c r="H139" s="5"/>
      <c r="I139" s="5"/>
      <c r="J139" s="5"/>
      <c r="K139" s="5"/>
      <c r="L139" s="5"/>
      <c r="M139" s="5"/>
    </row>
    <row r="140" spans="1:13" x14ac:dyDescent="0.25">
      <c r="A140" s="5"/>
      <c r="B140" s="5"/>
      <c r="C140" s="5"/>
      <c r="D140" s="5"/>
      <c r="E140" s="5"/>
      <c r="F140" s="5"/>
      <c r="G140" s="5"/>
      <c r="H140" s="5"/>
      <c r="I140" s="5"/>
      <c r="J140" s="5"/>
      <c r="K140" s="5"/>
      <c r="L140" s="5"/>
      <c r="M140" s="5"/>
    </row>
    <row r="141" spans="1:13" x14ac:dyDescent="0.25">
      <c r="A141" s="5"/>
      <c r="B141" s="5"/>
      <c r="C141" s="5"/>
      <c r="D141" s="5"/>
      <c r="E141" s="5"/>
      <c r="F141" s="5"/>
      <c r="G141" s="5"/>
      <c r="H141" s="5"/>
      <c r="I141" s="5"/>
      <c r="J141" s="5"/>
      <c r="K141" s="5"/>
      <c r="L141" s="5"/>
      <c r="M141" s="5"/>
    </row>
    <row r="142" spans="1:13" x14ac:dyDescent="0.25">
      <c r="A142" s="5"/>
      <c r="B142" s="5"/>
      <c r="C142" s="5"/>
      <c r="D142" s="5"/>
      <c r="E142" s="5"/>
      <c r="F142" s="5"/>
      <c r="G142" s="5"/>
      <c r="H142" s="5"/>
      <c r="I142" s="5"/>
      <c r="J142" s="5"/>
      <c r="K142" s="5"/>
      <c r="L142" s="5"/>
      <c r="M142" s="5"/>
    </row>
    <row r="143" spans="1:13" x14ac:dyDescent="0.25">
      <c r="A143" s="5"/>
      <c r="B143" s="5"/>
      <c r="C143" s="5"/>
      <c r="D143" s="5"/>
      <c r="E143" s="5"/>
      <c r="F143" s="5"/>
      <c r="G143" s="5"/>
      <c r="H143" s="5"/>
      <c r="I143" s="5"/>
      <c r="J143" s="5"/>
      <c r="K143" s="5"/>
      <c r="L143" s="5"/>
      <c r="M143" s="5"/>
    </row>
    <row r="144" spans="1:13" x14ac:dyDescent="0.25">
      <c r="A144" s="5"/>
      <c r="B144" s="5"/>
      <c r="C144" s="5"/>
      <c r="D144" s="5"/>
      <c r="E144" s="5"/>
      <c r="F144" s="5"/>
      <c r="G144" s="5"/>
      <c r="H144" s="5"/>
      <c r="I144" s="5"/>
      <c r="J144" s="5"/>
      <c r="K144" s="5"/>
      <c r="L144" s="5"/>
      <c r="M144" s="5"/>
    </row>
    <row r="145" spans="1:13" x14ac:dyDescent="0.25">
      <c r="A145" s="5"/>
      <c r="B145" s="5"/>
      <c r="C145" s="5"/>
      <c r="D145" s="5"/>
      <c r="E145" s="5"/>
      <c r="F145" s="5"/>
      <c r="G145" s="5"/>
      <c r="H145" s="5"/>
      <c r="I145" s="5"/>
      <c r="J145" s="5"/>
      <c r="K145" s="5"/>
      <c r="L145" s="5"/>
      <c r="M145" s="5"/>
    </row>
    <row r="146" spans="1:13" x14ac:dyDescent="0.25">
      <c r="J146" s="2"/>
    </row>
    <row r="147" spans="1:13" x14ac:dyDescent="0.25">
      <c r="J147" s="2"/>
    </row>
    <row r="148" spans="1:13" x14ac:dyDescent="0.25">
      <c r="J148" s="2"/>
    </row>
    <row r="149" spans="1:13" x14ac:dyDescent="0.25">
      <c r="J149" s="2"/>
    </row>
    <row r="150" spans="1:13" x14ac:dyDescent="0.25">
      <c r="J150" s="2"/>
    </row>
    <row r="151" spans="1:13" x14ac:dyDescent="0.25">
      <c r="J151" s="2"/>
    </row>
    <row r="152" spans="1:13" x14ac:dyDescent="0.25">
      <c r="J152" s="2"/>
    </row>
    <row r="153" spans="1:13" x14ac:dyDescent="0.25">
      <c r="J153" s="2"/>
    </row>
    <row r="154" spans="1:13" x14ac:dyDescent="0.25">
      <c r="J154" s="2"/>
    </row>
    <row r="155" spans="1:13" x14ac:dyDescent="0.25">
      <c r="J155" s="2"/>
    </row>
    <row r="156" spans="1:13" x14ac:dyDescent="0.25">
      <c r="J156" s="2"/>
    </row>
    <row r="157" spans="1:13" x14ac:dyDescent="0.25">
      <c r="J157" s="2"/>
    </row>
    <row r="158" spans="1:13" x14ac:dyDescent="0.25">
      <c r="J158" s="2"/>
    </row>
    <row r="159" spans="1:13" x14ac:dyDescent="0.25">
      <c r="J159" s="2"/>
    </row>
    <row r="160" spans="1:13" x14ac:dyDescent="0.25">
      <c r="J160" s="2"/>
    </row>
    <row r="161" spans="10:10" x14ac:dyDescent="0.25">
      <c r="J161" s="2"/>
    </row>
    <row r="162" spans="10:10" x14ac:dyDescent="0.25">
      <c r="J162" s="2"/>
    </row>
    <row r="163" spans="10:10" x14ac:dyDescent="0.25">
      <c r="J163" s="2"/>
    </row>
    <row r="164" spans="10:10" x14ac:dyDescent="0.25">
      <c r="J164" s="2"/>
    </row>
    <row r="165" spans="10:10" x14ac:dyDescent="0.25">
      <c r="J165" s="2"/>
    </row>
    <row r="166" spans="10:10" x14ac:dyDescent="0.25">
      <c r="J166" s="2"/>
    </row>
    <row r="167" spans="10:10" x14ac:dyDescent="0.25">
      <c r="J167" s="2"/>
    </row>
    <row r="168" spans="10:10" x14ac:dyDescent="0.25">
      <c r="J168" s="2"/>
    </row>
    <row r="169" spans="10:10" x14ac:dyDescent="0.25">
      <c r="J169" s="2"/>
    </row>
    <row r="170" spans="10:10" x14ac:dyDescent="0.25">
      <c r="J170" s="2"/>
    </row>
    <row r="171" spans="10:10" x14ac:dyDescent="0.25">
      <c r="J171" s="2"/>
    </row>
    <row r="172" spans="10:10" x14ac:dyDescent="0.25">
      <c r="J172" s="2"/>
    </row>
    <row r="173" spans="10:10" x14ac:dyDescent="0.25">
      <c r="J173" s="2"/>
    </row>
    <row r="174" spans="10:10" x14ac:dyDescent="0.25">
      <c r="J174" s="2"/>
    </row>
    <row r="175" spans="10:10" x14ac:dyDescent="0.25">
      <c r="J175" s="2"/>
    </row>
    <row r="176" spans="10:10" x14ac:dyDescent="0.25">
      <c r="J176" s="2"/>
    </row>
    <row r="177" spans="10:10" x14ac:dyDescent="0.25">
      <c r="J177" s="2"/>
    </row>
    <row r="178" spans="10:10" x14ac:dyDescent="0.25">
      <c r="J178" s="2"/>
    </row>
    <row r="179" spans="10:10" x14ac:dyDescent="0.25">
      <c r="J179" s="2"/>
    </row>
    <row r="180" spans="10:10" x14ac:dyDescent="0.25">
      <c r="J180" s="2"/>
    </row>
    <row r="181" spans="10:10" x14ac:dyDescent="0.25">
      <c r="J181" s="2"/>
    </row>
    <row r="182" spans="10:10" x14ac:dyDescent="0.25">
      <c r="J182" s="2"/>
    </row>
    <row r="183" spans="10:10" x14ac:dyDescent="0.25">
      <c r="J183" s="2"/>
    </row>
    <row r="184" spans="10:10" x14ac:dyDescent="0.25">
      <c r="J184" s="2"/>
    </row>
    <row r="185" spans="10:10" x14ac:dyDescent="0.25">
      <c r="J185" s="2"/>
    </row>
    <row r="186" spans="10:10" x14ac:dyDescent="0.25">
      <c r="J186" s="2"/>
    </row>
    <row r="187" spans="10:10" x14ac:dyDescent="0.25">
      <c r="J187" s="2"/>
    </row>
    <row r="188" spans="10:10" x14ac:dyDescent="0.25">
      <c r="J188" s="2"/>
    </row>
    <row r="189" spans="10:10" x14ac:dyDescent="0.25">
      <c r="J189" s="2"/>
    </row>
    <row r="190" spans="10:10" x14ac:dyDescent="0.25">
      <c r="J190" s="2"/>
    </row>
    <row r="191" spans="10:10" x14ac:dyDescent="0.25">
      <c r="J191" s="2"/>
    </row>
    <row r="192" spans="10:10" x14ac:dyDescent="0.25">
      <c r="J192" s="2"/>
    </row>
    <row r="193" spans="10:10" x14ac:dyDescent="0.25">
      <c r="J193" s="2"/>
    </row>
    <row r="194" spans="10:10" x14ac:dyDescent="0.25">
      <c r="J194" s="2"/>
    </row>
    <row r="195" spans="10:10" x14ac:dyDescent="0.25">
      <c r="J195" s="2"/>
    </row>
    <row r="196" spans="10:10" x14ac:dyDescent="0.25">
      <c r="J196" s="2"/>
    </row>
    <row r="197" spans="10:10" x14ac:dyDescent="0.25">
      <c r="J197" s="2"/>
    </row>
    <row r="198" spans="10:10" x14ac:dyDescent="0.25">
      <c r="J198" s="2"/>
    </row>
    <row r="199" spans="10:10" x14ac:dyDescent="0.25">
      <c r="J199" s="2"/>
    </row>
    <row r="200" spans="10:10" x14ac:dyDescent="0.25">
      <c r="J200" s="2"/>
    </row>
    <row r="201" spans="10:10" x14ac:dyDescent="0.25">
      <c r="J201" s="2"/>
    </row>
    <row r="202" spans="10:10" x14ac:dyDescent="0.25">
      <c r="J202" s="2"/>
    </row>
    <row r="203" spans="10:10" x14ac:dyDescent="0.25">
      <c r="J203" s="2"/>
    </row>
    <row r="204" spans="10:10" x14ac:dyDescent="0.25">
      <c r="J204" s="2"/>
    </row>
    <row r="205" spans="10:10" x14ac:dyDescent="0.25">
      <c r="J205" s="2"/>
    </row>
    <row r="206" spans="10:10" x14ac:dyDescent="0.25">
      <c r="J206" s="2"/>
    </row>
    <row r="207" spans="10:10" x14ac:dyDescent="0.25">
      <c r="J207" s="2"/>
    </row>
    <row r="208" spans="10:10" x14ac:dyDescent="0.25">
      <c r="J208" s="2"/>
    </row>
    <row r="209" spans="10:10" x14ac:dyDescent="0.25">
      <c r="J209" s="2"/>
    </row>
    <row r="210" spans="10:10" x14ac:dyDescent="0.25">
      <c r="J210" s="2"/>
    </row>
    <row r="211" spans="10:10" x14ac:dyDescent="0.25">
      <c r="J211" s="2"/>
    </row>
    <row r="212" spans="10:10" x14ac:dyDescent="0.25">
      <c r="J212" s="2"/>
    </row>
    <row r="213" spans="10:10" x14ac:dyDescent="0.25">
      <c r="J213" s="2"/>
    </row>
    <row r="214" spans="10:10" x14ac:dyDescent="0.25">
      <c r="J214" s="2"/>
    </row>
    <row r="215" spans="10:10" x14ac:dyDescent="0.25">
      <c r="J215" s="2"/>
    </row>
    <row r="216" spans="10:10" x14ac:dyDescent="0.25">
      <c r="J216" s="2"/>
    </row>
    <row r="217" spans="10:10" x14ac:dyDescent="0.25">
      <c r="J217" s="2"/>
    </row>
    <row r="218" spans="10:10" x14ac:dyDescent="0.25">
      <c r="J218" s="2"/>
    </row>
    <row r="219" spans="10:10" x14ac:dyDescent="0.25">
      <c r="J219" s="2"/>
    </row>
    <row r="220" spans="10:10" x14ac:dyDescent="0.25">
      <c r="J220" s="2"/>
    </row>
    <row r="221" spans="10:10" x14ac:dyDescent="0.25">
      <c r="J221" s="2"/>
    </row>
    <row r="222" spans="10:10" x14ac:dyDescent="0.25">
      <c r="J222" s="2"/>
    </row>
    <row r="223" spans="10:10" x14ac:dyDescent="0.25">
      <c r="J223" s="2"/>
    </row>
    <row r="224" spans="10:10" x14ac:dyDescent="0.25">
      <c r="J224" s="2"/>
    </row>
    <row r="225" spans="10:10" x14ac:dyDescent="0.25">
      <c r="J225" s="2"/>
    </row>
    <row r="226" spans="10:10" x14ac:dyDescent="0.25">
      <c r="J226" s="2"/>
    </row>
    <row r="227" spans="10:10" x14ac:dyDescent="0.25">
      <c r="J227" s="2"/>
    </row>
    <row r="228" spans="10:10" x14ac:dyDescent="0.25">
      <c r="J228" s="2"/>
    </row>
    <row r="229" spans="10:10" x14ac:dyDescent="0.25">
      <c r="J229" s="2"/>
    </row>
    <row r="230" spans="10:10" x14ac:dyDescent="0.25">
      <c r="J230" s="2"/>
    </row>
    <row r="231" spans="10:10" x14ac:dyDescent="0.25">
      <c r="J231" s="2"/>
    </row>
    <row r="232" spans="10:10" x14ac:dyDescent="0.25">
      <c r="J232" s="2"/>
    </row>
    <row r="233" spans="10:10" x14ac:dyDescent="0.25">
      <c r="J233" s="2"/>
    </row>
    <row r="234" spans="10:10" x14ac:dyDescent="0.25">
      <c r="J234" s="2"/>
    </row>
    <row r="235" spans="10:10" x14ac:dyDescent="0.25">
      <c r="J235" s="2"/>
    </row>
    <row r="236" spans="10:10" x14ac:dyDescent="0.25">
      <c r="J236" s="2"/>
    </row>
    <row r="237" spans="10:10" x14ac:dyDescent="0.25">
      <c r="J237" s="2"/>
    </row>
    <row r="238" spans="10:10" x14ac:dyDescent="0.25">
      <c r="J238" s="2"/>
    </row>
    <row r="239" spans="10:10" x14ac:dyDescent="0.25">
      <c r="J239" s="2"/>
    </row>
    <row r="240" spans="10:10" x14ac:dyDescent="0.25">
      <c r="J240" s="2"/>
    </row>
    <row r="241" spans="10:10" x14ac:dyDescent="0.25">
      <c r="J241" s="2"/>
    </row>
    <row r="242" spans="10:10" x14ac:dyDescent="0.25">
      <c r="J242" s="2"/>
    </row>
    <row r="243" spans="10:10" x14ac:dyDescent="0.25">
      <c r="J243" s="2"/>
    </row>
    <row r="244" spans="10:10" x14ac:dyDescent="0.25">
      <c r="J244" s="2"/>
    </row>
    <row r="245" spans="10:10" x14ac:dyDescent="0.25">
      <c r="J245" s="2"/>
    </row>
    <row r="246" spans="10:10" x14ac:dyDescent="0.25">
      <c r="J246" s="2"/>
    </row>
    <row r="247" spans="10:10" x14ac:dyDescent="0.25">
      <c r="J247" s="2"/>
    </row>
    <row r="248" spans="10:10" x14ac:dyDescent="0.25">
      <c r="J248" s="2"/>
    </row>
    <row r="249" spans="10:10" x14ac:dyDescent="0.25">
      <c r="J249" s="2"/>
    </row>
    <row r="250" spans="10:10" x14ac:dyDescent="0.25">
      <c r="J250" s="2"/>
    </row>
    <row r="251" spans="10:10" x14ac:dyDescent="0.25">
      <c r="J251" s="2"/>
    </row>
    <row r="252" spans="10:10" x14ac:dyDescent="0.25">
      <c r="J252" s="2"/>
    </row>
    <row r="253" spans="10:10" x14ac:dyDescent="0.25">
      <c r="J253" s="2"/>
    </row>
    <row r="254" spans="10:10" x14ac:dyDescent="0.25">
      <c r="J254" s="2"/>
    </row>
    <row r="255" spans="10:10" x14ac:dyDescent="0.25">
      <c r="J255" s="2"/>
    </row>
    <row r="256" spans="10:10" x14ac:dyDescent="0.25">
      <c r="J256" s="2"/>
    </row>
    <row r="257" spans="10:10" x14ac:dyDescent="0.25">
      <c r="J257" s="2"/>
    </row>
    <row r="258" spans="10:10" x14ac:dyDescent="0.25">
      <c r="J258" s="2"/>
    </row>
    <row r="259" spans="10:10" x14ac:dyDescent="0.25">
      <c r="J259" s="2"/>
    </row>
    <row r="260" spans="10:10" x14ac:dyDescent="0.25">
      <c r="J260" s="2"/>
    </row>
    <row r="261" spans="10:10" x14ac:dyDescent="0.25">
      <c r="J261" s="2"/>
    </row>
    <row r="262" spans="10:10" x14ac:dyDescent="0.25">
      <c r="J262" s="2"/>
    </row>
    <row r="263" spans="10:10" x14ac:dyDescent="0.25">
      <c r="J263" s="2"/>
    </row>
    <row r="264" spans="10:10" x14ac:dyDescent="0.25">
      <c r="J264" s="2"/>
    </row>
    <row r="265" spans="10:10" x14ac:dyDescent="0.25">
      <c r="J265" s="2"/>
    </row>
    <row r="266" spans="10:10" x14ac:dyDescent="0.25">
      <c r="J266" s="2"/>
    </row>
    <row r="267" spans="10:10" x14ac:dyDescent="0.25">
      <c r="J267" s="2"/>
    </row>
    <row r="268" spans="10:10" x14ac:dyDescent="0.25">
      <c r="J268" s="2"/>
    </row>
    <row r="269" spans="10:10" x14ac:dyDescent="0.25">
      <c r="J269" s="2"/>
    </row>
    <row r="270" spans="10:10" x14ac:dyDescent="0.25">
      <c r="J270" s="2"/>
    </row>
    <row r="271" spans="10:10" x14ac:dyDescent="0.25">
      <c r="J271" s="2"/>
    </row>
    <row r="272" spans="10:10" x14ac:dyDescent="0.25">
      <c r="J272" s="2"/>
    </row>
    <row r="273" spans="10:10" x14ac:dyDescent="0.25">
      <c r="J273" s="2"/>
    </row>
    <row r="274" spans="10:10" x14ac:dyDescent="0.25">
      <c r="J274" s="2"/>
    </row>
    <row r="275" spans="10:10" x14ac:dyDescent="0.25">
      <c r="J275" s="2"/>
    </row>
    <row r="276" spans="10:10" x14ac:dyDescent="0.25">
      <c r="J276" s="2"/>
    </row>
    <row r="277" spans="10:10" x14ac:dyDescent="0.25">
      <c r="J277" s="2"/>
    </row>
    <row r="278" spans="10:10" x14ac:dyDescent="0.25">
      <c r="J278" s="2"/>
    </row>
    <row r="279" spans="10:10" x14ac:dyDescent="0.25">
      <c r="J279" s="2"/>
    </row>
    <row r="280" spans="10:10" x14ac:dyDescent="0.25">
      <c r="J280" s="2"/>
    </row>
    <row r="281" spans="10:10" x14ac:dyDescent="0.25">
      <c r="J281" s="2"/>
    </row>
    <row r="282" spans="10:10" x14ac:dyDescent="0.25">
      <c r="J282" s="2"/>
    </row>
    <row r="283" spans="10:10" x14ac:dyDescent="0.25">
      <c r="J283" s="2"/>
    </row>
    <row r="284" spans="10:10" x14ac:dyDescent="0.25">
      <c r="J284" s="2"/>
    </row>
    <row r="285" spans="10:10" x14ac:dyDescent="0.25">
      <c r="J285" s="2"/>
    </row>
    <row r="286" spans="10:10" x14ac:dyDescent="0.25">
      <c r="J286" s="2"/>
    </row>
    <row r="287" spans="10:10" x14ac:dyDescent="0.25">
      <c r="J287" s="2"/>
    </row>
    <row r="288" spans="10:10" x14ac:dyDescent="0.25">
      <c r="J288" s="2"/>
    </row>
    <row r="289" spans="10:10" x14ac:dyDescent="0.25">
      <c r="J289" s="2"/>
    </row>
    <row r="290" spans="10:10" x14ac:dyDescent="0.25">
      <c r="J290" s="2"/>
    </row>
    <row r="291" spans="10:10" x14ac:dyDescent="0.25">
      <c r="J291" s="2"/>
    </row>
    <row r="292" spans="10:10" x14ac:dyDescent="0.25">
      <c r="J292" s="2"/>
    </row>
    <row r="293" spans="10:10" x14ac:dyDescent="0.25">
      <c r="J293" s="2"/>
    </row>
    <row r="294" spans="10:10" x14ac:dyDescent="0.25">
      <c r="J294" s="2"/>
    </row>
    <row r="295" spans="10:10" x14ac:dyDescent="0.25">
      <c r="J295" s="2"/>
    </row>
    <row r="296" spans="10:10" x14ac:dyDescent="0.25">
      <c r="J296" s="2"/>
    </row>
    <row r="297" spans="10:10" x14ac:dyDescent="0.25">
      <c r="J297" s="2"/>
    </row>
    <row r="298" spans="10:10" x14ac:dyDescent="0.25">
      <c r="J298" s="2"/>
    </row>
    <row r="299" spans="10:10" x14ac:dyDescent="0.25">
      <c r="J299" s="2"/>
    </row>
    <row r="300" spans="10:10" x14ac:dyDescent="0.25">
      <c r="J300" s="2"/>
    </row>
    <row r="301" spans="10:10" x14ac:dyDescent="0.25">
      <c r="J301" s="2"/>
    </row>
    <row r="302" spans="10:10" x14ac:dyDescent="0.25">
      <c r="J302" s="2"/>
    </row>
    <row r="303" spans="10:10" x14ac:dyDescent="0.25">
      <c r="J303" s="2"/>
    </row>
    <row r="304" spans="10:10" x14ac:dyDescent="0.25">
      <c r="J304" s="2"/>
    </row>
    <row r="305" spans="10:10" x14ac:dyDescent="0.25">
      <c r="J305" s="2"/>
    </row>
    <row r="306" spans="10:10" x14ac:dyDescent="0.25">
      <c r="J306" s="2"/>
    </row>
    <row r="307" spans="10:10" x14ac:dyDescent="0.25">
      <c r="J307" s="2"/>
    </row>
    <row r="308" spans="10:10" x14ac:dyDescent="0.25">
      <c r="J308" s="2"/>
    </row>
    <row r="309" spans="10:10" x14ac:dyDescent="0.25">
      <c r="J309" s="2"/>
    </row>
    <row r="310" spans="10:10" x14ac:dyDescent="0.25">
      <c r="J310" s="2"/>
    </row>
    <row r="311" spans="10:10" x14ac:dyDescent="0.25">
      <c r="J311" s="2"/>
    </row>
    <row r="312" spans="10:10" x14ac:dyDescent="0.25">
      <c r="J312" s="2"/>
    </row>
    <row r="313" spans="10:10" x14ac:dyDescent="0.25">
      <c r="J313" s="2"/>
    </row>
    <row r="314" spans="10:10" x14ac:dyDescent="0.25">
      <c r="J314" s="2"/>
    </row>
    <row r="315" spans="10:10" x14ac:dyDescent="0.25">
      <c r="J315" s="2"/>
    </row>
    <row r="316" spans="10:10" x14ac:dyDescent="0.25">
      <c r="J316" s="2"/>
    </row>
    <row r="317" spans="10:10" x14ac:dyDescent="0.25">
      <c r="J317" s="2"/>
    </row>
    <row r="318" spans="10:10" x14ac:dyDescent="0.25">
      <c r="J318" s="2"/>
    </row>
    <row r="319" spans="10:10" x14ac:dyDescent="0.25">
      <c r="J319" s="2"/>
    </row>
    <row r="320" spans="10:10" x14ac:dyDescent="0.25">
      <c r="J320" s="2"/>
    </row>
    <row r="321" spans="10:10" x14ac:dyDescent="0.25">
      <c r="J321" s="2"/>
    </row>
    <row r="322" spans="10:10" x14ac:dyDescent="0.25">
      <c r="J322" s="2"/>
    </row>
    <row r="323" spans="10:10" x14ac:dyDescent="0.25">
      <c r="J323" s="2"/>
    </row>
    <row r="324" spans="10:10" x14ac:dyDescent="0.25">
      <c r="J324" s="2"/>
    </row>
    <row r="325" spans="10:10" x14ac:dyDescent="0.25">
      <c r="J325" s="2"/>
    </row>
    <row r="326" spans="10:10" x14ac:dyDescent="0.25">
      <c r="J326" s="2"/>
    </row>
    <row r="327" spans="10:10" x14ac:dyDescent="0.25">
      <c r="J327" s="2"/>
    </row>
    <row r="328" spans="10:10" x14ac:dyDescent="0.25">
      <c r="J328" s="2"/>
    </row>
    <row r="329" spans="10:10" x14ac:dyDescent="0.25">
      <c r="J329" s="2"/>
    </row>
    <row r="330" spans="10:10" x14ac:dyDescent="0.25">
      <c r="J330" s="2"/>
    </row>
    <row r="331" spans="10:10" x14ac:dyDescent="0.25">
      <c r="J331" s="2"/>
    </row>
    <row r="332" spans="10:10" x14ac:dyDescent="0.25">
      <c r="J332" s="2"/>
    </row>
    <row r="333" spans="10:10" x14ac:dyDescent="0.25">
      <c r="J333" s="2"/>
    </row>
    <row r="334" spans="10:10" x14ac:dyDescent="0.25">
      <c r="J334" s="2"/>
    </row>
    <row r="335" spans="10:10" x14ac:dyDescent="0.25">
      <c r="J335" s="2"/>
    </row>
    <row r="336" spans="10:10" x14ac:dyDescent="0.25">
      <c r="J336" s="2"/>
    </row>
    <row r="337" spans="10:10" x14ac:dyDescent="0.25">
      <c r="J337" s="2"/>
    </row>
    <row r="338" spans="10:10" x14ac:dyDescent="0.25">
      <c r="J338" s="2"/>
    </row>
    <row r="339" spans="10:10" x14ac:dyDescent="0.25">
      <c r="J339" s="2"/>
    </row>
    <row r="340" spans="10:10" x14ac:dyDescent="0.25">
      <c r="J340" s="2"/>
    </row>
    <row r="341" spans="10:10" x14ac:dyDescent="0.25">
      <c r="J341" s="2"/>
    </row>
    <row r="342" spans="10:10" x14ac:dyDescent="0.25">
      <c r="J342" s="2"/>
    </row>
    <row r="343" spans="10:10" x14ac:dyDescent="0.25">
      <c r="J343" s="2"/>
    </row>
    <row r="344" spans="10:10" x14ac:dyDescent="0.25">
      <c r="J344" s="2"/>
    </row>
    <row r="345" spans="10:10" x14ac:dyDescent="0.25">
      <c r="J345" s="2"/>
    </row>
    <row r="346" spans="10:10" x14ac:dyDescent="0.25">
      <c r="J346" s="2"/>
    </row>
    <row r="347" spans="10:10" x14ac:dyDescent="0.25">
      <c r="J347" s="2"/>
    </row>
    <row r="348" spans="10:10" x14ac:dyDescent="0.25">
      <c r="J348" s="2"/>
    </row>
    <row r="349" spans="10:10" x14ac:dyDescent="0.25">
      <c r="J349" s="2"/>
    </row>
    <row r="350" spans="10:10" x14ac:dyDescent="0.25">
      <c r="J350" s="2"/>
    </row>
    <row r="351" spans="10:10" x14ac:dyDescent="0.25">
      <c r="J351" s="2"/>
    </row>
    <row r="352" spans="10:10" x14ac:dyDescent="0.25">
      <c r="J352" s="2"/>
    </row>
    <row r="353" spans="10:10" x14ac:dyDescent="0.25">
      <c r="J353" s="2"/>
    </row>
    <row r="354" spans="10:10" x14ac:dyDescent="0.25">
      <c r="J354" s="2"/>
    </row>
    <row r="355" spans="10:10" x14ac:dyDescent="0.25">
      <c r="J355" s="2"/>
    </row>
    <row r="356" spans="10:10" x14ac:dyDescent="0.25">
      <c r="J356" s="2"/>
    </row>
    <row r="357" spans="10:10" x14ac:dyDescent="0.25">
      <c r="J357" s="2"/>
    </row>
    <row r="358" spans="10:10" x14ac:dyDescent="0.25">
      <c r="J358" s="2"/>
    </row>
    <row r="359" spans="10:10" x14ac:dyDescent="0.25">
      <c r="J359" s="2"/>
    </row>
    <row r="360" spans="10:10" x14ac:dyDescent="0.25">
      <c r="J360" s="2"/>
    </row>
    <row r="361" spans="10:10" x14ac:dyDescent="0.25">
      <c r="J361" s="2"/>
    </row>
    <row r="362" spans="10:10" x14ac:dyDescent="0.25">
      <c r="J362" s="2"/>
    </row>
    <row r="363" spans="10:10" x14ac:dyDescent="0.25">
      <c r="J363" s="2"/>
    </row>
    <row r="364" spans="10:10" x14ac:dyDescent="0.25">
      <c r="J364" s="2"/>
    </row>
    <row r="365" spans="10:10" x14ac:dyDescent="0.25">
      <c r="J365" s="2"/>
    </row>
    <row r="366" spans="10:10" x14ac:dyDescent="0.25">
      <c r="J366" s="2"/>
    </row>
    <row r="367" spans="10:10" x14ac:dyDescent="0.25">
      <c r="J367" s="2"/>
    </row>
    <row r="368" spans="10:10" x14ac:dyDescent="0.25">
      <c r="J368" s="2"/>
    </row>
    <row r="369" spans="10:10" x14ac:dyDescent="0.25">
      <c r="J369" s="2"/>
    </row>
    <row r="370" spans="10:10" x14ac:dyDescent="0.25">
      <c r="J370" s="2"/>
    </row>
    <row r="371" spans="10:10" x14ac:dyDescent="0.25">
      <c r="J371" s="2"/>
    </row>
    <row r="372" spans="10:10" x14ac:dyDescent="0.25">
      <c r="J372" s="2"/>
    </row>
    <row r="373" spans="10:10" x14ac:dyDescent="0.25">
      <c r="J373" s="2"/>
    </row>
    <row r="374" spans="10:10" x14ac:dyDescent="0.25">
      <c r="J374" s="2"/>
    </row>
    <row r="375" spans="10:10" x14ac:dyDescent="0.25">
      <c r="J375" s="2"/>
    </row>
    <row r="376" spans="10:10" x14ac:dyDescent="0.25">
      <c r="J376" s="2"/>
    </row>
    <row r="377" spans="10:10" x14ac:dyDescent="0.25">
      <c r="J377" s="2"/>
    </row>
    <row r="378" spans="10:10" x14ac:dyDescent="0.25">
      <c r="J378" s="2"/>
    </row>
    <row r="379" spans="10:10" x14ac:dyDescent="0.25">
      <c r="J379" s="2"/>
    </row>
    <row r="380" spans="10:10" x14ac:dyDescent="0.25">
      <c r="J380" s="2"/>
    </row>
    <row r="381" spans="10:10" x14ac:dyDescent="0.25">
      <c r="J381" s="2"/>
    </row>
    <row r="382" spans="10:10" x14ac:dyDescent="0.25">
      <c r="J382" s="2"/>
    </row>
    <row r="383" spans="10:10" x14ac:dyDescent="0.25">
      <c r="J383" s="2"/>
    </row>
    <row r="384" spans="10:10" x14ac:dyDescent="0.25">
      <c r="J384" s="2"/>
    </row>
    <row r="385" spans="10:10" x14ac:dyDescent="0.25">
      <c r="J385" s="2"/>
    </row>
    <row r="386" spans="10:10" x14ac:dyDescent="0.25">
      <c r="J386" s="2"/>
    </row>
    <row r="387" spans="10:10" x14ac:dyDescent="0.25">
      <c r="J387" s="2"/>
    </row>
    <row r="388" spans="10:10" x14ac:dyDescent="0.25">
      <c r="J388" s="2"/>
    </row>
    <row r="389" spans="10:10" x14ac:dyDescent="0.25">
      <c r="J389" s="2"/>
    </row>
    <row r="390" spans="10:10" x14ac:dyDescent="0.25">
      <c r="J390" s="2"/>
    </row>
    <row r="391" spans="10:10" x14ac:dyDescent="0.25">
      <c r="J391" s="2"/>
    </row>
    <row r="392" spans="10:10" x14ac:dyDescent="0.25">
      <c r="J392" s="2"/>
    </row>
    <row r="393" spans="10:10" x14ac:dyDescent="0.25">
      <c r="J393" s="2"/>
    </row>
    <row r="394" spans="10:10" x14ac:dyDescent="0.25">
      <c r="J394" s="2"/>
    </row>
    <row r="395" spans="10:10" x14ac:dyDescent="0.25">
      <c r="J395" s="2"/>
    </row>
    <row r="396" spans="10:10" x14ac:dyDescent="0.25">
      <c r="J396" s="2"/>
    </row>
    <row r="397" spans="10:10" x14ac:dyDescent="0.25">
      <c r="J397" s="2"/>
    </row>
    <row r="398" spans="10:10" x14ac:dyDescent="0.25">
      <c r="J398" s="2"/>
    </row>
    <row r="399" spans="10:10" x14ac:dyDescent="0.25">
      <c r="J399" s="2"/>
    </row>
    <row r="400" spans="10:10" x14ac:dyDescent="0.25">
      <c r="J400" s="2"/>
    </row>
    <row r="401" spans="10:10" x14ac:dyDescent="0.25">
      <c r="J401" s="2"/>
    </row>
    <row r="402" spans="10:10" x14ac:dyDescent="0.25">
      <c r="J402" s="2"/>
    </row>
    <row r="403" spans="10:10" x14ac:dyDescent="0.25">
      <c r="J403" s="2"/>
    </row>
    <row r="404" spans="10:10" x14ac:dyDescent="0.25">
      <c r="J404" s="2"/>
    </row>
    <row r="405" spans="10:10" x14ac:dyDescent="0.25">
      <c r="J405" s="2"/>
    </row>
    <row r="406" spans="10:10" x14ac:dyDescent="0.25">
      <c r="J406" s="2"/>
    </row>
    <row r="407" spans="10:10" x14ac:dyDescent="0.25">
      <c r="J407" s="2"/>
    </row>
    <row r="408" spans="10:10" x14ac:dyDescent="0.25">
      <c r="J408" s="2"/>
    </row>
    <row r="409" spans="10:10" x14ac:dyDescent="0.25">
      <c r="J409" s="2"/>
    </row>
    <row r="410" spans="10:10" x14ac:dyDescent="0.25">
      <c r="J410" s="2"/>
    </row>
    <row r="411" spans="10:10" x14ac:dyDescent="0.25">
      <c r="J411" s="2"/>
    </row>
    <row r="412" spans="10:10" x14ac:dyDescent="0.25">
      <c r="J412" s="2"/>
    </row>
    <row r="413" spans="10:10" x14ac:dyDescent="0.25">
      <c r="J413" s="2"/>
    </row>
    <row r="414" spans="10:10" x14ac:dyDescent="0.25">
      <c r="J414" s="2"/>
    </row>
    <row r="415" spans="10:10" x14ac:dyDescent="0.25">
      <c r="J415" s="2"/>
    </row>
    <row r="416" spans="10:10" x14ac:dyDescent="0.25">
      <c r="J416" s="2"/>
    </row>
    <row r="417" spans="10:10" x14ac:dyDescent="0.25">
      <c r="J417" s="2"/>
    </row>
    <row r="418" spans="10:10" x14ac:dyDescent="0.25">
      <c r="J418" s="2"/>
    </row>
    <row r="419" spans="10:10" x14ac:dyDescent="0.25">
      <c r="J419" s="2"/>
    </row>
    <row r="420" spans="10:10" x14ac:dyDescent="0.25">
      <c r="J420" s="2"/>
    </row>
    <row r="421" spans="10:10" x14ac:dyDescent="0.25">
      <c r="J421" s="2"/>
    </row>
    <row r="422" spans="10:10" x14ac:dyDescent="0.25">
      <c r="J422" s="2"/>
    </row>
    <row r="423" spans="10:10" x14ac:dyDescent="0.25">
      <c r="J423" s="2"/>
    </row>
    <row r="424" spans="10:10" x14ac:dyDescent="0.25">
      <c r="J424" s="2"/>
    </row>
    <row r="425" spans="10:10" x14ac:dyDescent="0.25">
      <c r="J425" s="2"/>
    </row>
    <row r="426" spans="10:10" x14ac:dyDescent="0.25">
      <c r="J426" s="2"/>
    </row>
    <row r="427" spans="10:10" x14ac:dyDescent="0.25">
      <c r="J427" s="2"/>
    </row>
  </sheetData>
  <phoneticPr fontId="0" type="noConversion"/>
  <pageMargins left="0.75" right="0.75" top="1" bottom="1" header="0.5" footer="0.5"/>
  <pageSetup orientation="landscape" horizontalDpi="4294967292" r:id="rId1"/>
  <headerFooter alignWithMargins="0"/>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76B726-2347-4720-B4CE-8CA4FBA5E401}">
  <sheetPr>
    <pageSetUpPr fitToPage="1"/>
  </sheetPr>
  <dimension ref="A1:K27"/>
  <sheetViews>
    <sheetView topLeftCell="A13" zoomScaleNormal="100" workbookViewId="0">
      <selection activeCell="A27" sqref="A26:A27"/>
    </sheetView>
  </sheetViews>
  <sheetFormatPr defaultColWidth="9.1796875" defaultRowHeight="14" x14ac:dyDescent="0.3"/>
  <cols>
    <col min="1" max="1" width="19.90625" style="59" customWidth="1"/>
    <col min="2" max="2" width="44.54296875" style="59" customWidth="1"/>
    <col min="3" max="3" width="27.453125" style="59" customWidth="1"/>
    <col min="4" max="4" width="19.453125" style="59" customWidth="1"/>
    <col min="5" max="5" width="20.26953125" style="59" customWidth="1"/>
    <col min="6" max="6" width="19.7265625" style="59" customWidth="1"/>
    <col min="7" max="7" width="22.453125" style="59" customWidth="1"/>
    <col min="8" max="8" width="16" style="59" customWidth="1"/>
    <col min="9" max="9" width="20.54296875" style="59" customWidth="1"/>
    <col min="10" max="10" width="11.1796875" style="59" customWidth="1"/>
    <col min="11" max="16384" width="9.1796875" style="59"/>
  </cols>
  <sheetData>
    <row r="1" spans="1:11" ht="28" x14ac:dyDescent="0.3">
      <c r="A1" s="89" t="s">
        <v>758</v>
      </c>
    </row>
    <row r="2" spans="1:11" x14ac:dyDescent="0.3">
      <c r="A2" s="90" t="s">
        <v>16</v>
      </c>
      <c r="B2" s="92" t="str">
        <f>'VE-CA-1'!$B$2</f>
        <v>WTCS</v>
      </c>
    </row>
    <row r="3" spans="1:11" x14ac:dyDescent="0.3">
      <c r="A3" s="90" t="s">
        <v>17</v>
      </c>
      <c r="B3" s="92" t="str">
        <f>'VE-CA-1'!$B$3</f>
        <v>2026-27</v>
      </c>
    </row>
    <row r="4" spans="1:11" x14ac:dyDescent="0.3">
      <c r="A4" s="90" t="s">
        <v>125</v>
      </c>
      <c r="B4" s="93" t="str">
        <f>'VE-CA-1'!$B$4</f>
        <v>Budgeted</v>
      </c>
      <c r="H4" s="94"/>
      <c r="I4" s="95"/>
    </row>
    <row r="5" spans="1:11" x14ac:dyDescent="0.3">
      <c r="A5" s="90" t="s">
        <v>19</v>
      </c>
      <c r="B5" s="91">
        <f>'VE-CA-1'!$B$5</f>
        <v>45996</v>
      </c>
      <c r="C5" s="61"/>
      <c r="D5" s="61"/>
      <c r="E5" s="61"/>
      <c r="F5" s="61"/>
      <c r="G5" s="61"/>
      <c r="H5" s="61"/>
      <c r="I5" s="61"/>
      <c r="J5" s="61"/>
      <c r="K5" s="59" t="s">
        <v>126</v>
      </c>
    </row>
    <row r="6" spans="1:11" ht="28" x14ac:dyDescent="0.3">
      <c r="A6" s="61" t="s">
        <v>753</v>
      </c>
      <c r="B6" s="61" t="s">
        <v>752</v>
      </c>
      <c r="C6" s="88" t="s">
        <v>745</v>
      </c>
      <c r="D6" s="88" t="s">
        <v>746</v>
      </c>
      <c r="E6" s="88" t="s">
        <v>747</v>
      </c>
      <c r="F6" s="88" t="s">
        <v>748</v>
      </c>
      <c r="G6" s="88" t="s">
        <v>749</v>
      </c>
      <c r="H6" s="88" t="s">
        <v>750</v>
      </c>
      <c r="I6" s="88" t="s">
        <v>751</v>
      </c>
      <c r="J6" s="62" t="s">
        <v>20</v>
      </c>
      <c r="K6" s="59" t="s">
        <v>58</v>
      </c>
    </row>
    <row r="7" spans="1:11" ht="27" customHeight="1" x14ac:dyDescent="0.3">
      <c r="A7" s="59" t="s">
        <v>104</v>
      </c>
      <c r="B7" s="59" t="s">
        <v>129</v>
      </c>
      <c r="C7" s="63">
        <f>ROUND('VE-CA-5'!C13,0)</f>
        <v>0</v>
      </c>
      <c r="D7" s="63">
        <f>ROUND('VE-CA-5'!D13,0)</f>
        <v>0</v>
      </c>
      <c r="E7" s="63">
        <f>ROUND('VE-CA-5'!E13,0)</f>
        <v>0</v>
      </c>
      <c r="F7" s="63">
        <f>ROUND('VE-CA-5'!F13,0)</f>
        <v>0</v>
      </c>
      <c r="G7" s="63">
        <f>ROUND('VE-CA-5'!G13,0)</f>
        <v>0</v>
      </c>
      <c r="H7" s="63">
        <f>SUM(C7:G7)</f>
        <v>0</v>
      </c>
      <c r="I7" s="63">
        <f>ROUND('VE-CA-5'!H13,0)</f>
        <v>0</v>
      </c>
      <c r="J7" s="63">
        <f>SUM(H7:I7)</f>
        <v>0</v>
      </c>
    </row>
    <row r="8" spans="1:11" ht="27" customHeight="1" x14ac:dyDescent="0.3">
      <c r="A8" s="61" t="s">
        <v>105</v>
      </c>
      <c r="B8" s="61" t="s">
        <v>140</v>
      </c>
      <c r="C8" s="64">
        <v>0</v>
      </c>
      <c r="D8" s="65" t="e">
        <f>ROUND(D7/($H$7-$C$7)*$J$8,0)+1</f>
        <v>#DIV/0!</v>
      </c>
      <c r="E8" s="65" t="e">
        <f>ROUND(E7/($H$7-$C$7)*$J$8,0)</f>
        <v>#DIV/0!</v>
      </c>
      <c r="F8" s="65" t="e">
        <f>ROUND(F7/($H$7-$C$7)*$J$8,0)</f>
        <v>#DIV/0!</v>
      </c>
      <c r="G8" s="65" t="e">
        <f>ROUND(G7/($H$7-$C$7)*$J$8,0)</f>
        <v>#DIV/0!</v>
      </c>
      <c r="H8" s="65">
        <f>'VE-CA-1'!E13</f>
        <v>0</v>
      </c>
      <c r="I8" s="65">
        <v>0</v>
      </c>
      <c r="J8" s="65">
        <f>'VE-CA-1'!E13</f>
        <v>0</v>
      </c>
      <c r="K8" s="66"/>
    </row>
    <row r="9" spans="1:11" ht="27" customHeight="1" x14ac:dyDescent="0.3">
      <c r="A9" s="59" t="s">
        <v>106</v>
      </c>
      <c r="B9" s="59" t="s">
        <v>90</v>
      </c>
      <c r="C9" s="63">
        <f t="shared" ref="C9:J9" si="0">C7-C8</f>
        <v>0</v>
      </c>
      <c r="D9" s="63" t="e">
        <f t="shared" si="0"/>
        <v>#DIV/0!</v>
      </c>
      <c r="E9" s="63" t="e">
        <f t="shared" si="0"/>
        <v>#DIV/0!</v>
      </c>
      <c r="F9" s="63" t="e">
        <f t="shared" si="0"/>
        <v>#DIV/0!</v>
      </c>
      <c r="G9" s="63" t="e">
        <f t="shared" si="0"/>
        <v>#DIV/0!</v>
      </c>
      <c r="H9" s="63">
        <f t="shared" si="0"/>
        <v>0</v>
      </c>
      <c r="I9" s="63">
        <f t="shared" si="0"/>
        <v>0</v>
      </c>
      <c r="J9" s="63">
        <f t="shared" si="0"/>
        <v>0</v>
      </c>
    </row>
    <row r="10" spans="1:11" ht="27" customHeight="1" x14ac:dyDescent="0.3">
      <c r="A10" s="59" t="s">
        <v>107</v>
      </c>
      <c r="B10" s="59" t="s">
        <v>141</v>
      </c>
      <c r="C10" s="67">
        <v>0</v>
      </c>
      <c r="D10" s="67">
        <v>0</v>
      </c>
      <c r="E10" s="67">
        <v>0</v>
      </c>
      <c r="F10" s="67">
        <v>0</v>
      </c>
      <c r="G10" s="67">
        <v>0</v>
      </c>
      <c r="H10" s="68">
        <f>SUM(C10:G10)</f>
        <v>0</v>
      </c>
      <c r="I10" s="67">
        <v>0</v>
      </c>
      <c r="J10" s="63">
        <f>SUM('VE-CA-7'!C10:D10)</f>
        <v>0</v>
      </c>
      <c r="K10" s="66">
        <f>SUM(H10:I10)</f>
        <v>0</v>
      </c>
    </row>
    <row r="11" spans="1:11" ht="27" customHeight="1" x14ac:dyDescent="0.3">
      <c r="A11" s="59" t="s">
        <v>108</v>
      </c>
      <c r="B11" s="59" t="s">
        <v>152</v>
      </c>
      <c r="C11" s="63" t="e">
        <f>ROUND(C$7/$J$7*($J$11-'VE-CA-9S'!#REF!-'VE-CA-9S'!#REF!),0)</f>
        <v>#DIV/0!</v>
      </c>
      <c r="D11" s="63" t="e">
        <f>ROUND(D$7/$J$7*($J$11-'VE-CA-9S'!#REF!-'VE-CA-9S'!#REF!),0)</f>
        <v>#DIV/0!</v>
      </c>
      <c r="E11" s="63" t="e">
        <f>ROUND(J11-SUM(C11:D11,F11:G11,I11),0)</f>
        <v>#REF!</v>
      </c>
      <c r="F11" s="63" t="e">
        <f>ROUND(F7/$J$7*($J$11-'VE-CA-9S'!#REF!-'VE-CA-9S'!#REF!),0)+'VE-CA-9S'!#REF!</f>
        <v>#DIV/0!</v>
      </c>
      <c r="G11" s="63" t="e">
        <f>ROUND(G7/$J$7*($J$11-'VE-CA-9S'!#REF!-'VE-CA-9S'!#REF!),0)</f>
        <v>#DIV/0!</v>
      </c>
      <c r="H11" s="63" t="e">
        <f>SUM(C11:G11)</f>
        <v>#DIV/0!</v>
      </c>
      <c r="I11" s="63" t="e">
        <f>ROUND(I7/$J$7*($J$11-'VE-CA-9S'!#REF!-'VE-CA-9S'!#REF!),0)+'VE-CA-9S'!#REF!</f>
        <v>#DIV/0!</v>
      </c>
      <c r="J11" s="63" t="e">
        <f>ROUND('VE-CA-9S'!#REF!,0)</f>
        <v>#REF!</v>
      </c>
      <c r="K11" s="69" t="e">
        <f>SUM(C11:G11,I11)</f>
        <v>#DIV/0!</v>
      </c>
    </row>
    <row r="12" spans="1:11" ht="27" customHeight="1" x14ac:dyDescent="0.3">
      <c r="A12" s="59" t="s">
        <v>109</v>
      </c>
      <c r="B12" s="59" t="s">
        <v>121</v>
      </c>
      <c r="C12" s="63" t="e">
        <f>ROUND((C7/$J$7)*$J$12,0)</f>
        <v>#DIV/0!</v>
      </c>
      <c r="D12" s="63" t="e">
        <f>ROUND((D7/$J$7)*$J$12,0)</f>
        <v>#DIV/0!</v>
      </c>
      <c r="E12" s="63" t="e">
        <f>ROUND(J12-SUM(C12:D12,F12:G12,I12),0)</f>
        <v>#REF!</v>
      </c>
      <c r="F12" s="63" t="e">
        <f>ROUND((F7/$J$7)*$J$12,0)</f>
        <v>#DIV/0!</v>
      </c>
      <c r="G12" s="63" t="e">
        <f>ROUND((G7/$J$7)*$J$12,0)-1</f>
        <v>#DIV/0!</v>
      </c>
      <c r="H12" s="63" t="e">
        <f>SUM(C12:G12)</f>
        <v>#DIV/0!</v>
      </c>
      <c r="I12" s="68" t="e">
        <f>ROUND((I7/$J$7)*$J$12,0)-1</f>
        <v>#DIV/0!</v>
      </c>
      <c r="J12" s="63" t="e">
        <f>ROUND('VE-CA-9S'!#REF!,0)</f>
        <v>#REF!</v>
      </c>
      <c r="K12" s="66" t="e">
        <f>SUM(C12:G12,I12)</f>
        <v>#DIV/0!</v>
      </c>
    </row>
    <row r="13" spans="1:11" ht="27" customHeight="1" x14ac:dyDescent="0.3">
      <c r="A13" s="61" t="s">
        <v>110</v>
      </c>
      <c r="B13" s="61" t="s">
        <v>122</v>
      </c>
      <c r="C13" s="64">
        <v>0</v>
      </c>
      <c r="D13" s="65" t="e">
        <f>ROUND(D7/($J$7-$C$7)*$J$13,0)</f>
        <v>#DIV/0!</v>
      </c>
      <c r="E13" s="65" t="e">
        <f>ROUND(J13-SUM(C13:D13,F13:G13,I13),0)</f>
        <v>#DIV/0!</v>
      </c>
      <c r="F13" s="65" t="e">
        <f>ROUND(F7/($J$7-$C$7)*$J$13,0)</f>
        <v>#DIV/0!</v>
      </c>
      <c r="G13" s="65" t="e">
        <f>ROUND(G7/($J$7-$C$7)*$J$13,0)</f>
        <v>#DIV/0!</v>
      </c>
      <c r="H13" s="65" t="e">
        <f>SUM(C13:G13)</f>
        <v>#DIV/0!</v>
      </c>
      <c r="I13" s="70">
        <v>0</v>
      </c>
      <c r="J13" s="70">
        <v>0</v>
      </c>
    </row>
    <row r="14" spans="1:11" ht="27" customHeight="1" x14ac:dyDescent="0.3">
      <c r="A14" s="59" t="s">
        <v>111</v>
      </c>
      <c r="B14" s="59" t="s">
        <v>91</v>
      </c>
      <c r="C14" s="63" t="e">
        <f t="shared" ref="C14:J14" si="1">SUM(C10:C13)</f>
        <v>#DIV/0!</v>
      </c>
      <c r="D14" s="63" t="e">
        <f t="shared" si="1"/>
        <v>#DIV/0!</v>
      </c>
      <c r="E14" s="63" t="e">
        <f t="shared" si="1"/>
        <v>#REF!</v>
      </c>
      <c r="F14" s="63" t="e">
        <f>SUM(F10:F13)</f>
        <v>#DIV/0!</v>
      </c>
      <c r="G14" s="63" t="e">
        <f t="shared" si="1"/>
        <v>#DIV/0!</v>
      </c>
      <c r="H14" s="63" t="e">
        <f>SUM(H10:H13)</f>
        <v>#DIV/0!</v>
      </c>
      <c r="I14" s="63" t="e">
        <f t="shared" si="1"/>
        <v>#DIV/0!</v>
      </c>
      <c r="J14" s="63" t="e">
        <f t="shared" si="1"/>
        <v>#REF!</v>
      </c>
    </row>
    <row r="15" spans="1:11" ht="27" customHeight="1" x14ac:dyDescent="0.3">
      <c r="A15" s="59" t="s">
        <v>112</v>
      </c>
      <c r="B15" s="59" t="s">
        <v>123</v>
      </c>
      <c r="C15" s="67">
        <v>0</v>
      </c>
      <c r="D15" s="67">
        <v>0</v>
      </c>
      <c r="E15" s="67">
        <v>0</v>
      </c>
      <c r="F15" s="67">
        <v>0</v>
      </c>
      <c r="G15" s="63">
        <v>0</v>
      </c>
      <c r="H15" s="71">
        <f>SUM(C15:G15)</f>
        <v>0</v>
      </c>
      <c r="I15" s="63">
        <v>0</v>
      </c>
      <c r="J15" s="71">
        <f>SUM('VE-CA-7'!C9:D9)</f>
        <v>0</v>
      </c>
      <c r="K15" s="66">
        <f>SUM(H15:I15)</f>
        <v>0</v>
      </c>
    </row>
    <row r="16" spans="1:11" ht="27" customHeight="1" x14ac:dyDescent="0.3">
      <c r="A16" s="61" t="s">
        <v>113</v>
      </c>
      <c r="B16" s="61" t="s">
        <v>124</v>
      </c>
      <c r="C16" s="72">
        <v>0</v>
      </c>
      <c r="D16" s="72">
        <v>0</v>
      </c>
      <c r="E16" s="72">
        <v>0</v>
      </c>
      <c r="F16" s="72">
        <v>0</v>
      </c>
      <c r="G16" s="72">
        <v>0</v>
      </c>
      <c r="H16" s="73">
        <f>SUM(C16:G16)</f>
        <v>0</v>
      </c>
      <c r="I16" s="65">
        <v>0</v>
      </c>
      <c r="J16" s="73">
        <f>SUM(H16:I16)</f>
        <v>0</v>
      </c>
      <c r="K16" s="66"/>
    </row>
    <row r="17" spans="1:11" ht="27" customHeight="1" x14ac:dyDescent="0.3">
      <c r="A17" s="61" t="s">
        <v>114</v>
      </c>
      <c r="B17" s="61" t="s">
        <v>92</v>
      </c>
      <c r="C17" s="65">
        <f t="shared" ref="C17:J17" si="2">SUM(C15:C16)</f>
        <v>0</v>
      </c>
      <c r="D17" s="65">
        <f>SUM(D15:D16)</f>
        <v>0</v>
      </c>
      <c r="E17" s="65">
        <f t="shared" si="2"/>
        <v>0</v>
      </c>
      <c r="F17" s="65">
        <f t="shared" si="2"/>
        <v>0</v>
      </c>
      <c r="G17" s="65">
        <f t="shared" si="2"/>
        <v>0</v>
      </c>
      <c r="H17" s="65">
        <f t="shared" si="2"/>
        <v>0</v>
      </c>
      <c r="I17" s="65">
        <f t="shared" si="2"/>
        <v>0</v>
      </c>
      <c r="J17" s="65">
        <f t="shared" si="2"/>
        <v>0</v>
      </c>
      <c r="K17" s="66"/>
    </row>
    <row r="18" spans="1:11" ht="27" customHeight="1" x14ac:dyDescent="0.3">
      <c r="A18" s="59" t="s">
        <v>115</v>
      </c>
      <c r="B18" s="59" t="s">
        <v>161</v>
      </c>
      <c r="C18" s="63" t="e">
        <f t="shared" ref="C18:J18" si="3">C9-C14-C17</f>
        <v>#DIV/0!</v>
      </c>
      <c r="D18" s="63" t="e">
        <f t="shared" si="3"/>
        <v>#DIV/0!</v>
      </c>
      <c r="E18" s="63" t="e">
        <f t="shared" si="3"/>
        <v>#DIV/0!</v>
      </c>
      <c r="F18" s="63" t="e">
        <f t="shared" si="3"/>
        <v>#DIV/0!</v>
      </c>
      <c r="G18" s="63" t="e">
        <f t="shared" si="3"/>
        <v>#DIV/0!</v>
      </c>
      <c r="H18" s="63" t="e">
        <f t="shared" si="3"/>
        <v>#DIV/0!</v>
      </c>
      <c r="I18" s="63" t="e">
        <f t="shared" si="3"/>
        <v>#DIV/0!</v>
      </c>
      <c r="J18" s="63" t="e">
        <f t="shared" si="3"/>
        <v>#REF!</v>
      </c>
      <c r="K18" s="66" t="e">
        <f>SUM(C18:G18,I18)</f>
        <v>#DIV/0!</v>
      </c>
    </row>
    <row r="19" spans="1:11" ht="27" customHeight="1" x14ac:dyDescent="0.3">
      <c r="A19" s="59" t="s">
        <v>116</v>
      </c>
      <c r="B19" s="59" t="s">
        <v>142</v>
      </c>
      <c r="C19" s="74"/>
      <c r="D19" s="74"/>
      <c r="E19" s="74"/>
      <c r="F19" s="74"/>
      <c r="G19" s="74"/>
      <c r="H19" s="63">
        <f>'VE-CA-1'!G12</f>
        <v>0</v>
      </c>
      <c r="I19" s="74"/>
      <c r="J19" s="63">
        <f>SUM(H19:I19)</f>
        <v>0</v>
      </c>
    </row>
    <row r="20" spans="1:11" ht="27" customHeight="1" x14ac:dyDescent="0.3">
      <c r="A20" s="61" t="s">
        <v>117</v>
      </c>
      <c r="B20" s="61" t="s">
        <v>136</v>
      </c>
      <c r="C20" s="75"/>
      <c r="D20" s="75"/>
      <c r="E20" s="75"/>
      <c r="F20" s="75"/>
      <c r="G20" s="75"/>
      <c r="H20" s="76">
        <v>0</v>
      </c>
      <c r="I20" s="75"/>
      <c r="J20" s="65">
        <f>SUM(H20:I20)</f>
        <v>0</v>
      </c>
    </row>
    <row r="21" spans="1:11" ht="27" customHeight="1" x14ac:dyDescent="0.3">
      <c r="A21" s="61" t="s">
        <v>118</v>
      </c>
      <c r="B21" s="61" t="s">
        <v>93</v>
      </c>
      <c r="C21" s="75">
        <f>C19-C20</f>
        <v>0</v>
      </c>
      <c r="D21" s="75">
        <f t="shared" ref="D21:J21" si="4">D19-D20</f>
        <v>0</v>
      </c>
      <c r="E21" s="75">
        <f t="shared" si="4"/>
        <v>0</v>
      </c>
      <c r="F21" s="75">
        <f t="shared" si="4"/>
        <v>0</v>
      </c>
      <c r="G21" s="75">
        <f t="shared" si="4"/>
        <v>0</v>
      </c>
      <c r="H21" s="65">
        <f t="shared" si="4"/>
        <v>0</v>
      </c>
      <c r="I21" s="75">
        <f t="shared" si="4"/>
        <v>0</v>
      </c>
      <c r="J21" s="65">
        <f t="shared" si="4"/>
        <v>0</v>
      </c>
    </row>
    <row r="22" spans="1:11" ht="27" customHeight="1" x14ac:dyDescent="0.3">
      <c r="A22" s="61" t="s">
        <v>119</v>
      </c>
      <c r="B22" s="61" t="s">
        <v>102</v>
      </c>
      <c r="C22" s="77"/>
      <c r="D22" s="77"/>
      <c r="E22" s="77"/>
      <c r="F22" s="77"/>
      <c r="G22" s="77"/>
      <c r="H22" s="78">
        <v>0</v>
      </c>
      <c r="I22" s="77"/>
      <c r="J22" s="79">
        <f>SUM(H22:I22)</f>
        <v>0</v>
      </c>
    </row>
    <row r="23" spans="1:11" ht="27" customHeight="1" thickBot="1" x14ac:dyDescent="0.35">
      <c r="A23" s="80" t="s">
        <v>99</v>
      </c>
      <c r="B23" s="80" t="s">
        <v>160</v>
      </c>
      <c r="C23" s="81" t="e">
        <f t="shared" ref="C23:J23" si="5">C18+C21+C22</f>
        <v>#DIV/0!</v>
      </c>
      <c r="D23" s="81" t="e">
        <f t="shared" si="5"/>
        <v>#DIV/0!</v>
      </c>
      <c r="E23" s="81" t="e">
        <f t="shared" si="5"/>
        <v>#DIV/0!</v>
      </c>
      <c r="F23" s="81" t="e">
        <f t="shared" si="5"/>
        <v>#DIV/0!</v>
      </c>
      <c r="G23" s="81" t="e">
        <f t="shared" si="5"/>
        <v>#DIV/0!</v>
      </c>
      <c r="H23" s="81" t="e">
        <f t="shared" si="5"/>
        <v>#DIV/0!</v>
      </c>
      <c r="I23" s="81" t="e">
        <f t="shared" si="5"/>
        <v>#DIV/0!</v>
      </c>
      <c r="J23" s="81" t="e">
        <f t="shared" si="5"/>
        <v>#REF!</v>
      </c>
      <c r="K23" s="66"/>
    </row>
    <row r="24" spans="1:11" ht="27" customHeight="1" thickTop="1" thickBot="1" x14ac:dyDescent="0.35">
      <c r="A24" s="80" t="s">
        <v>120</v>
      </c>
      <c r="B24" s="80" t="s">
        <v>128</v>
      </c>
      <c r="C24" s="82">
        <f>'VE-CA-5'!C14</f>
        <v>0</v>
      </c>
      <c r="D24" s="82">
        <f>'VE-CA-5'!D14</f>
        <v>0</v>
      </c>
      <c r="E24" s="82">
        <f>'VE-CA-5'!E14</f>
        <v>0</v>
      </c>
      <c r="F24" s="82">
        <f>'VE-CA-5'!F14</f>
        <v>0</v>
      </c>
      <c r="G24" s="82">
        <f>'VE-CA-5'!G14</f>
        <v>0</v>
      </c>
      <c r="H24" s="83">
        <f>SUM(C24:G24)</f>
        <v>0</v>
      </c>
      <c r="I24" s="82">
        <f>'VE-CA-5'!H14</f>
        <v>0</v>
      </c>
      <c r="J24" s="83">
        <f>SUM(H24:I24)</f>
        <v>0</v>
      </c>
    </row>
    <row r="25" spans="1:11" ht="14.5" thickTop="1" x14ac:dyDescent="0.3"/>
    <row r="26" spans="1:11" ht="52" x14ac:dyDescent="0.3">
      <c r="A26" s="167" t="s">
        <v>828</v>
      </c>
    </row>
    <row r="27" spans="1:11" x14ac:dyDescent="0.3">
      <c r="A27" s="168" t="s">
        <v>754</v>
      </c>
    </row>
  </sheetData>
  <phoneticPr fontId="0" type="noConversion"/>
  <printOptions horizontalCentered="1"/>
  <pageMargins left="0.75" right="0.75" top="1" bottom="1" header="0.5" footer="0.5"/>
  <pageSetup scale="94" orientation="landscape" horizontalDpi="4294967292" r:id="rId1"/>
  <headerFooter alignWithMargins="0"/>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3</vt:i4>
      </vt:variant>
    </vt:vector>
  </HeadingPairs>
  <TitlesOfParts>
    <vt:vector size="14" baseType="lpstr">
      <vt:lpstr>Introduction</vt:lpstr>
      <vt:lpstr>VE-CA-1</vt:lpstr>
      <vt:lpstr>VE-CA-2</vt:lpstr>
      <vt:lpstr>VE-CA-3</vt:lpstr>
      <vt:lpstr>VE-CA-4</vt:lpstr>
      <vt:lpstr>VE-CA-5</vt:lpstr>
      <vt:lpstr>VE-CA-6</vt:lpstr>
      <vt:lpstr>VE-CA-7</vt:lpstr>
      <vt:lpstr>VE-CA-9</vt:lpstr>
      <vt:lpstr>VE-CA-9S</vt:lpstr>
      <vt:lpstr>IA by Cluster</vt:lpstr>
      <vt:lpstr>'VE-CA-1'!Print_Area</vt:lpstr>
      <vt:lpstr>'VE-CA-3'!Print_Area</vt:lpstr>
      <vt:lpstr>'VE-CA-9'!Print_Area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Cost Allocation Template</dc:title>
  <dc:creator>WCTC</dc:creator>
  <cp:lastModifiedBy>Nelson, Carolann</cp:lastModifiedBy>
  <cp:lastPrinted>2020-06-30T15:19:22Z</cp:lastPrinted>
  <dcterms:created xsi:type="dcterms:W3CDTF">1999-11-01T14:42:54Z</dcterms:created>
  <dcterms:modified xsi:type="dcterms:W3CDTF">2026-04-14T20:12:05Z</dcterms:modified>
</cp:coreProperties>
</file>